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2"/>
  </bookViews>
  <sheets>
    <sheet name="汇总表" sheetId="4" r:id="rId1"/>
    <sheet name="沿江复绿" sheetId="1" r:id="rId2"/>
    <sheet name="G346以南" sheetId="3" r:id="rId3"/>
    <sheet name="G346以北" sheetId="2" r:id="rId4"/>
  </sheets>
  <definedNames>
    <definedName name="_xlnm.Print_Titles" localSheetId="1">沿江复绿!$1:$2</definedName>
    <definedName name="_xlnm.Print_Titles" localSheetId="3">G346以北!$1:$2</definedName>
    <definedName name="_xlnm.Print_Titles" localSheetId="2">G346以南!$1:$2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<sst xmlns="http://schemas.openxmlformats.org/spreadsheetml/2006/main" count="341" uniqueCount="221">
  <si>
    <t>2026年滨开区绿化管护服务清单报价汇总表</t>
  </si>
  <si>
    <t>序号</t>
  </si>
  <si>
    <t>项目名称</t>
  </si>
  <si>
    <t>费用合计(元)</t>
  </si>
  <si>
    <t>备注</t>
  </si>
  <si>
    <t>滨开区沿江复绿地块管护、保洁部分</t>
  </si>
  <si>
    <t>滨开区—G346以南公共区域养护部分</t>
  </si>
  <si>
    <t>滨开区—G346以北公共区域养护部分</t>
  </si>
  <si>
    <t>合计</t>
  </si>
  <si>
    <t>滨开区沿江复绿地块管护、保洁部分清单报价表</t>
  </si>
  <si>
    <t>区域</t>
  </si>
  <si>
    <t>绿化养护面积（㎡）</t>
  </si>
  <si>
    <t>全费用综合单价限价（元/㎡/年）</t>
  </si>
  <si>
    <t>投标单价（元/㎡/年）</t>
  </si>
  <si>
    <t>绿化养护合价（元）</t>
  </si>
  <si>
    <t>保洁面积（㎡）</t>
  </si>
  <si>
    <t>保洁合价（元）</t>
  </si>
  <si>
    <t>常隆化工北侧地块绿色生态恢复工程</t>
  </si>
  <si>
    <t>澡港河以西，渡口以东，常隆化工北侧道路以北</t>
  </si>
  <si>
    <t>常州新北区长江大保护一期项目--整治绿色生态恢复工程(长江路以东地块)市政项目</t>
  </si>
  <si>
    <t>常隆地块</t>
  </si>
  <si>
    <t>常州市新北区长江保护一期项目整治区绿色生态恢复工程通江水廊生态提升工程
（东港南北河 桃花港 新化路以西地块 龙港路以东地块 肖龙港河 ）市政景观绿化项目</t>
  </si>
  <si>
    <t>大东地块</t>
  </si>
  <si>
    <t>永泰丰地块</t>
  </si>
  <si>
    <t>弘正新能源地块</t>
  </si>
  <si>
    <t>新长江码头地块</t>
  </si>
  <si>
    <t>常州新北区长江大保护一期项目-整治区绿色生态恢复工程（滨江二路北端地块)市政景观绿化项目</t>
  </si>
  <si>
    <t>金隆地块</t>
  </si>
  <si>
    <t>奇凯德胜围墙北（临江西—德胜港码头）</t>
  </si>
  <si>
    <t>常州新北区长江大保护一期项目-整治区绿色生态恢复工程（明武路以北地块）市政项目</t>
  </si>
  <si>
    <t>光辉地块</t>
  </si>
  <si>
    <t>武新地块</t>
  </si>
  <si>
    <t>明谛地块</t>
  </si>
  <si>
    <t>常州新北区长江大保护一期项目—整治区绿色生态恢复工程（玉龙路以西地块）市政项目</t>
  </si>
  <si>
    <t>春江经济地块</t>
  </si>
  <si>
    <t>长江岸线江堤两侧生态节点绿化提升工程</t>
  </si>
  <si>
    <t>圩塘汽渡周边</t>
  </si>
  <si>
    <t>渔港码头</t>
  </si>
  <si>
    <t>/</t>
  </si>
  <si>
    <t>龙港码头</t>
  </si>
  <si>
    <t>德胜港码头南围挡—江堤</t>
  </si>
  <si>
    <t>永新港码头（常泰大桥西侧）</t>
  </si>
  <si>
    <t>常州市新北区长江保护一期项目整治区绿色生态恢复工程(临江地块）市政景观绿化项目</t>
  </si>
  <si>
    <t>华润北门—龙江路</t>
  </si>
  <si>
    <t>明谛树脂北围墙—江堤（临江西排涝站—滨江三路）</t>
  </si>
  <si>
    <t>光辉生物地块</t>
  </si>
  <si>
    <t>临江化工地块</t>
  </si>
  <si>
    <t>常州新北区长江大保护一期项目-整治区绿色生态恢复工程（龙港二路以西地块）市政项目</t>
  </si>
  <si>
    <t>新天环境地块</t>
  </si>
  <si>
    <t>华大明地块</t>
  </si>
  <si>
    <t>凌尔兰地块</t>
  </si>
  <si>
    <t>常州新北区长江大保护一期项目-整治区绿色生态恢复工程（长江路以西地块、江昇化工地块) 市政景观绿化项目</t>
  </si>
  <si>
    <t>春港、江昇地块</t>
  </si>
  <si>
    <t>常州新北区长江沿岸生态环境整治项目通江河道（省庄河）生态廊道工程市政景观绿化项目</t>
  </si>
  <si>
    <t>省庄河地块（省庄河东路以西，滨新路以东、常恒路以北，江堤以南）</t>
  </si>
  <si>
    <t>常州新北区长江沿岸生态环境整治项目—企业腾退区生态复绿工程（港区中路以北、港区北路以南地块）</t>
  </si>
  <si>
    <t>永达地块</t>
  </si>
  <si>
    <t>长江岸线造林绿化工程—新华排涝站西侧绿化工程</t>
  </si>
  <si>
    <t>滨新路以东，江堤以北（水上公安停车场以西）</t>
  </si>
  <si>
    <t>常州新北区长江沿岸生态环境整治项目---企业腾退区生态复绿工程(港区中路以北、长江北路以西地块)</t>
  </si>
  <si>
    <t>常茂生物地块（北河以北，长江路以西）</t>
  </si>
  <si>
    <t>常州市新北区长江保护一期项目整治区绿色生态恢复工程(港区北路以北地块）市政项目</t>
  </si>
  <si>
    <t>清红地块</t>
  </si>
  <si>
    <t>华达地块</t>
  </si>
  <si>
    <t>胜杰地块</t>
  </si>
  <si>
    <t>长滩观鱼点位保洁服务及生态修复工程（含长滩观鱼景点范围）</t>
  </si>
  <si>
    <t>长滩观鱼景区、避风港区域内硬化场地及水面</t>
  </si>
  <si>
    <t>绿化养护+保洁费用合计</t>
  </si>
  <si>
    <t>滨开区—G346以南公共区域养护部分清单报价表</t>
  </si>
  <si>
    <t>路名</t>
  </si>
  <si>
    <t>起点</t>
  </si>
  <si>
    <t>终点</t>
  </si>
  <si>
    <t>面积明细（长度及宽度）</t>
  </si>
  <si>
    <t>总面积（㎡）</t>
  </si>
  <si>
    <t>实际养护面积（㎡）</t>
  </si>
  <si>
    <t>合价（元）</t>
  </si>
  <si>
    <t>丰收河两侧（区农村工作局资产，代管养区域）</t>
  </si>
  <si>
    <t>滨新路</t>
  </si>
  <si>
    <t>魏百线西</t>
  </si>
  <si>
    <t>附图（注：如需附图请去常州承宇工程顾问有限公司官网下载）</t>
  </si>
  <si>
    <t>东港三路</t>
  </si>
  <si>
    <t>创业路</t>
  </si>
  <si>
    <t>赣江路</t>
  </si>
  <si>
    <t>东侧长度970米，宽5米，西侧长度860米,宽5米</t>
  </si>
  <si>
    <t>东海路</t>
  </si>
  <si>
    <t>G346南</t>
  </si>
  <si>
    <t>东海路—兴塘西路：长685米，宽5.8米；
兴塘西路—东港一路：长1152米，东宽6.3米，西宽6.1米；
东港一路—G346南：长605米，东宽6.3米，西宽5.8米。</t>
  </si>
  <si>
    <t>东港二路</t>
  </si>
  <si>
    <t>长3352，东侧宽5.2，西侧宽4.7</t>
  </si>
  <si>
    <t>祁连山路</t>
  </si>
  <si>
    <t>黄海路</t>
  </si>
  <si>
    <t>长1678，东侧宽3.9，西侧宽5.2</t>
  </si>
  <si>
    <t>东港一路</t>
  </si>
  <si>
    <t>龙江路</t>
  </si>
  <si>
    <t>玉龙路</t>
  </si>
  <si>
    <t>东港三路—玉龙路：长289，北侧宽4.1，南侧宽4.2；东港三路—龙江路：长387，北侧宽6.1，南侧宽3.2</t>
  </si>
  <si>
    <t>西侧：长2751，宽12.8，机非隔离带长2755，宽2米；东侧长2764，宽10.1，机非隔离带长2770，宽2米</t>
  </si>
  <si>
    <t>长江路</t>
  </si>
  <si>
    <t>北侧：长3125，宽11.2，机非隔离带长3150，宽2米；南侧：长3134，宽7.9,机非隔离带长3150，宽2米</t>
  </si>
  <si>
    <t>兴丰路</t>
  </si>
  <si>
    <t>长1335米，北侧宽8.3米，南侧宽8.5米</t>
  </si>
  <si>
    <t>兴塘西路</t>
  </si>
  <si>
    <t>北侧长1705米,宽8.2米；南侧长1718米，宽7.9米</t>
  </si>
  <si>
    <t>春平路</t>
  </si>
  <si>
    <t>长625,北侧宽4.5，南侧宽5.6米</t>
  </si>
  <si>
    <t>春城路</t>
  </si>
  <si>
    <t>长631,北侧宽4,南侧宽4.2米</t>
  </si>
  <si>
    <t>国宏路</t>
  </si>
  <si>
    <t>国宏润滑油西门</t>
  </si>
  <si>
    <t>北侧长145，宽4；南侧长132，宽2米</t>
  </si>
  <si>
    <t>安园路</t>
  </si>
  <si>
    <t>长430米，南侧宽5.5，北侧宽5.5米</t>
  </si>
  <si>
    <t>北海路苗圃（北海路与龙江路西北角150米处）</t>
  </si>
  <si>
    <t>南北长401米，东西长460米</t>
  </si>
  <si>
    <t>新桥安置地块——春桥路（东西方向）</t>
  </si>
  <si>
    <t>长470米，宽2.7米</t>
  </si>
  <si>
    <t>新桥安置地块——春山路（南北方向）</t>
  </si>
  <si>
    <t>江苏日富传动机械有限公司</t>
  </si>
  <si>
    <t>长280米，宽2.7米</t>
  </si>
  <si>
    <t>338省道南</t>
  </si>
  <si>
    <t>东侧长2475米，宽16.5米；西侧长2493米，宽5.4米</t>
  </si>
  <si>
    <t>北侧：滨新路—龙江路，长1538米，宽8米，机非隔离带长1793，宽2米；南侧：滨新路西约480米至龙江路,长2281米，宽7.8米，机非隔离带长2280米，宽2米</t>
  </si>
  <si>
    <t>省庄河两侧</t>
  </si>
  <si>
    <t>G346</t>
  </si>
  <si>
    <t>长2612米，东侧宽19.7米，西侧宽13.7米</t>
  </si>
  <si>
    <t>创业东路</t>
  </si>
  <si>
    <t>通江北路</t>
  </si>
  <si>
    <t>珠峰路</t>
  </si>
  <si>
    <t>北侧长875米，宽16.5米；南侧长890米，宽12.4米；中分带长709米，宽18.4米；扣除停车场面积2950㎡</t>
  </si>
  <si>
    <t>环保一路</t>
  </si>
  <si>
    <t>环保四路</t>
  </si>
  <si>
    <t>环保十路南侧</t>
  </si>
  <si>
    <t>东侧长1385米，宽6.5米；西侧长1394米，宽6.6米</t>
  </si>
  <si>
    <t>环保三路</t>
  </si>
  <si>
    <t>建新河</t>
  </si>
  <si>
    <t>环保六路</t>
  </si>
  <si>
    <t>东侧长1098米，宽8.4米；西侧长1081米，宽8.3米</t>
  </si>
  <si>
    <t>北侧长875米，宽6.9米；南侧长870米，宽6.7米</t>
  </si>
  <si>
    <t>长258米，北侧宽7.9米，南侧宽7.9米</t>
  </si>
  <si>
    <t>环保八路</t>
  </si>
  <si>
    <t>长265米，北侧宽7.5米，南侧宽7.5米</t>
  </si>
  <si>
    <t>环保十路</t>
  </si>
  <si>
    <t>北侧宽542米，宽7.7米；南侧宽548米，宽7.9米</t>
  </si>
  <si>
    <t>赣江东路</t>
  </si>
  <si>
    <t>东侧长1095米，宽4.5米；西侧长1042米，宽6.2米；中分带长1032米，宽5.2米</t>
  </si>
  <si>
    <t>通江路东侧（不含第一排行道树）</t>
  </si>
  <si>
    <t>南至环保十路以南约150米处</t>
  </si>
  <si>
    <t>长1367米，均宽约38.8米</t>
  </si>
  <si>
    <t>桃花港路</t>
  </si>
  <si>
    <t>东侧长2357米，宽14.4米；西侧长2349米，宽19.2米</t>
  </si>
  <si>
    <t>新宇路</t>
  </si>
  <si>
    <t>长912米，北侧宽6.9米，南侧宽6.8米</t>
  </si>
  <si>
    <t>新昌路</t>
  </si>
  <si>
    <t>长884米，北侧宽8.6米，南侧宽5.8米</t>
  </si>
  <si>
    <t>新民东路</t>
  </si>
  <si>
    <t>建新路</t>
  </si>
  <si>
    <t>通江路至桃花港路：长895，北侧宽4.5，南侧宽6.2；桃花港路至建新路：南侧长438，宽10.5，北侧长403，宽5.5</t>
  </si>
  <si>
    <t>东侧长283，宽8.2；西侧长360，宽7.6</t>
  </si>
  <si>
    <t>珠峰路东侧苗圃</t>
  </si>
  <si>
    <t>滨开区—G346以北公共区域养护部分清单报价表</t>
  </si>
  <si>
    <t>常州录安洲港（横一路+江北桥下两侧）附图</t>
  </si>
  <si>
    <t>长江南岸（江堤）</t>
  </si>
  <si>
    <t>101线</t>
  </si>
  <si>
    <t>肖龙港</t>
  </si>
  <si>
    <t>新华防护栏</t>
  </si>
  <si>
    <t>省庄河东路东侧：沿江东路—企业港围墙南，长399米，宽29米；省庄河东路西侧：1、沿江东路以北，省庄河以东，省庄河东路以西，六圩港大道以南，长922米，宽62米；2、省庄河以东，省庄河东路以西，六圩港大道以北，龙泉路以南，长766米，宽76米；3、省庄河以东，省庄河东路以西，龙泉路以北，江堤以南，长540米，宽56米。</t>
  </si>
  <si>
    <t>省庄河东路</t>
  </si>
  <si>
    <t>沿江东路</t>
  </si>
  <si>
    <t>江堤</t>
  </si>
  <si>
    <t>东侧长1850米,宽度4.2米；西侧长度1580米,宽3.5米</t>
  </si>
  <si>
    <t>长1050.5米，南侧宽15米，北侧4米</t>
  </si>
  <si>
    <t>江花路</t>
  </si>
  <si>
    <t>疏江路（Y518)</t>
  </si>
  <si>
    <t>长1345米，南侧宽10.4米，北侧宽12.1米；国电南门两侧长300米，南侧宽10.4米，北侧宽12.1米</t>
  </si>
  <si>
    <t>江化路</t>
  </si>
  <si>
    <t>长330米，东侧宽28米，西侧宽4米，中分带宽1.7米</t>
  </si>
  <si>
    <t>新化路</t>
  </si>
  <si>
    <t>长1196米，西侧宽12.5米，东侧宽8.1米</t>
  </si>
  <si>
    <t>长1492米，西侧宽10.9米</t>
  </si>
  <si>
    <t>港区中路</t>
  </si>
  <si>
    <t>国电西门</t>
  </si>
  <si>
    <t>滨江二路</t>
  </si>
  <si>
    <t>长江路至龙港三路：长956米，南侧宽19米，北侧宽19.5米；龙港三路至龙江路：长567米，南侧宽15.5米，北侧宽16米；龙江路至滨江三路：长334米，南侧宽5米，北侧宽6.5米，中分带宽5米；滨江三路至玉龙路：长265米，南侧宽6.5米，北侧宽6.5米，中分带5米；玉龙路至滨江二路：长220米，南侧宽10.5米，北侧宽13.5米；长江路至疏江路：长度853米，南侧宽5.5米，北侧宽14.5米；国电西门至疏江路：长362米，南侧11.5米，北侧17.6米。</t>
  </si>
  <si>
    <t>港区南路</t>
  </si>
  <si>
    <t>长江北路</t>
  </si>
  <si>
    <t>龙港三路</t>
  </si>
  <si>
    <t>龙港二路至龙港三路长510米，南侧宽6.3米，北侧宽6.7米；龙港二路至长江北路长490米，南侧宽7.2米，北侧宽5.8米</t>
  </si>
  <si>
    <t>龙港二路</t>
  </si>
  <si>
    <t>港区北路</t>
  </si>
  <si>
    <t>长1851米，东侧宽6米，西侧宽5.5米</t>
  </si>
  <si>
    <t>长1925米，东侧宽5.1米，西侧宽6.5米</t>
  </si>
  <si>
    <t>港区北河</t>
  </si>
  <si>
    <t>长度1097米，东侧均宽27米，西侧均宽19.4米</t>
  </si>
  <si>
    <t>魏化路</t>
  </si>
  <si>
    <t>龙江北路</t>
  </si>
  <si>
    <t>长度990米，北侧宽6.7米，南侧宽6.5</t>
  </si>
  <si>
    <t>金龙路</t>
  </si>
  <si>
    <t>长度1329米，北侧宽4.5米，南侧宽4.3米</t>
  </si>
  <si>
    <t>录安洲大桥下（长江南侧）</t>
  </si>
  <si>
    <t>龙泉路至沿江东路：长1927米，东侧宽11.5米，西侧宽11.6米，中分带宽5.5米；沿江东路至G346两侧非机隔离带长195米，东侧宽1.2米，西侧宽1.2米；录安洲桥下长210米，宽29米</t>
  </si>
  <si>
    <t>港益重工大门</t>
  </si>
  <si>
    <t>沿江东路至港区中路长905米，东侧宽3.8米，西侧宽8.5米；港区中路至龙泉路长755米，东侧宽3.9米，西侧宽4.5米。</t>
  </si>
  <si>
    <t>滨江三路</t>
  </si>
  <si>
    <t>港区中路至沿江东路长848米，东侧宽3.5米，西侧宽9.1米；港区中路至明武路长1001米，东侧宽3.8米，西侧宽4.5米。</t>
  </si>
  <si>
    <t>龙泉路</t>
  </si>
  <si>
    <t>玉龙路至滨江二路：长351米，北侧宽7.5米，南侧宽6.5米；滨江二路至省庄河东路：长290米，北侧宽6米，南侧宽8.5米</t>
  </si>
  <si>
    <t>明武路</t>
  </si>
  <si>
    <t>长436米，南侧宽3.5米，北侧宽10.2米</t>
  </si>
  <si>
    <t>重化路</t>
  </si>
  <si>
    <t>长江北路西侧</t>
  </si>
  <si>
    <t>龙港三路至龙港二路：长度539.3米，南侧宽6.5米，北侧宽10.5米；龙港二路至辰光新材料科技有限公司厂门3835㎡</t>
  </si>
  <si>
    <t>江堤至港区中路长929米，东侧宽16米，西侧宽27.5米，港区中路至G346长893米，东侧宽18.5米，西侧宽7.5米。</t>
  </si>
  <si>
    <t>藻江河西侧</t>
  </si>
  <si>
    <t>长715米，宽度5.6米</t>
  </si>
  <si>
    <t>常州港南门</t>
  </si>
  <si>
    <t>江花路至常州港南门：长464米，东侧宽2.5米；江花路至G346：长213米，东侧宽16.5米，西侧宽8米。</t>
  </si>
  <si>
    <t>国电路</t>
  </si>
  <si>
    <t>长275米，东侧宽9.5米，西侧宽9.5米</t>
  </si>
  <si>
    <t>北河、南河两侧及肖龙港河东侧区域</t>
  </si>
  <si>
    <t>南河：（肖龙港河—龙港三路）5272.8㎡，（龙港三路—龙港二路）17244㎡，（龙港二路—长江路）12109㎡；肖龙港河东侧（港区中路以南）10230.5㎡；肖龙港河东侧（港区中路以北）29471.1㎡；北河：（肖龙港河—龙港三路）3417.6㎡，（龙港三路—龙港二路）3348㎡；龙港二路北段（龙江北泵站南四段围栏内）2912㎡。</t>
  </si>
  <si>
    <t>新华苗圃（滨德路以东）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</si>
</sst>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2"/>
      <name val="宋体"/>
      <charset val="134"/>
    </font>
    <font>
      <b/>
      <sz val="12"/>
      <name val="宋体"/>
      <charset val="134"/>
    </font>
    <font>
      <b/>
      <sz val="11"/>
      <color theme="1"/>
      <name val="宋体"/>
      <charset val="134"/>
    </font>
    <font>
      <sz val="10.5"/>
      <color rgb="FF000000"/>
      <name val="宋体"/>
      <charset val="134"/>
    </font>
    <font>
      <sz val="10"/>
      <name val="宋体"/>
      <charset val="134"/>
      <scheme val="minor"/>
    </font>
    <font>
      <sz val="10"/>
      <color rgb="FF000000"/>
      <name val="宋体"/>
      <charset val="134"/>
    </font>
    <font>
      <sz val="10"/>
      <name val="宋体"/>
      <charset val="134"/>
    </font>
    <font>
      <sz val="10.5"/>
      <color theme="1"/>
      <name val="宋体"/>
      <charset val="134"/>
    </font>
    <font>
      <sz val="10"/>
      <color theme="1"/>
      <name val="宋体"/>
      <charset val="134"/>
    </font>
    <font>
      <b/>
      <sz val="12"/>
      <color theme="1"/>
      <name val="宋体"/>
      <charset val="134"/>
    </font>
    <font>
      <b/>
      <sz val="16"/>
      <color rgb="FF333333"/>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4">
    <fill>
      <patternFill patternType="none"/>
    </fill>
    <fill>
      <patternFill patternType="gray125"/>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0"/>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4" applyNumberFormat="0" applyFill="0" applyAlignment="0" applyProtection="0">
      <alignment vertical="center"/>
    </xf>
    <xf numFmtId="0" fontId="19" fillId="0" borderId="24" applyNumberFormat="0" applyFill="0" applyAlignment="0" applyProtection="0">
      <alignment vertical="center"/>
    </xf>
    <xf numFmtId="0" fontId="20" fillId="0" borderId="25" applyNumberFormat="0" applyFill="0" applyAlignment="0" applyProtection="0">
      <alignment vertical="center"/>
    </xf>
    <xf numFmtId="0" fontId="20" fillId="0" borderId="0" applyNumberFormat="0" applyFill="0" applyBorder="0" applyAlignment="0" applyProtection="0">
      <alignment vertical="center"/>
    </xf>
    <xf numFmtId="0" fontId="21" fillId="4" borderId="26" applyNumberFormat="0" applyAlignment="0" applyProtection="0">
      <alignment vertical="center"/>
    </xf>
    <xf numFmtId="0" fontId="22" fillId="5" borderId="27" applyNumberFormat="0" applyAlignment="0" applyProtection="0">
      <alignment vertical="center"/>
    </xf>
    <xf numFmtId="0" fontId="23" fillId="5" borderId="26" applyNumberFormat="0" applyAlignment="0" applyProtection="0">
      <alignment vertical="center"/>
    </xf>
    <xf numFmtId="0" fontId="24" fillId="6" borderId="28" applyNumberFormat="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cellStyleXfs>
  <cellXfs count="74">
    <xf numFmtId="0" fontId="0" fillId="0" borderId="0" xfId="0">
      <alignment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6" fontId="4" fillId="2"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176" fontId="4" fillId="2" borderId="19" xfId="0" applyNumberFormat="1" applyFont="1" applyFill="1" applyBorder="1" applyAlignment="1">
      <alignment horizontal="center" vertical="center" wrapText="1"/>
    </xf>
    <xf numFmtId="0" fontId="1" fillId="0" borderId="2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6"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176" fontId="9" fillId="0" borderId="0" xfId="0" applyNumberFormat="1" applyFont="1" applyAlignment="1">
      <alignment horizontal="center" vertical="center" wrapText="1"/>
    </xf>
    <xf numFmtId="0" fontId="10"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2"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0" fontId="0" fillId="0" borderId="0" xfId="0" applyFont="1">
      <alignment vertic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0" fillId="0" borderId="0" xfId="0" applyFont="1" applyAlignment="1">
      <alignment horizontal="center" vertical="center"/>
    </xf>
    <xf numFmtId="176" fontId="0" fillId="0" borderId="1" xfId="0" applyNumberFormat="1" applyFont="1" applyBorder="1" applyAlignment="1">
      <alignment horizontal="center" vertical="center"/>
    </xf>
    <xf numFmtId="0" fontId="0" fillId="0" borderId="1" xfId="0" applyFont="1" applyBorder="1" applyAlignment="1">
      <alignment horizontal="center" vertical="center"/>
    </xf>
    <xf numFmtId="176" fontId="12" fillId="0" borderId="1"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H17" sqref="H17"/>
    </sheetView>
  </sheetViews>
  <sheetFormatPr defaultColWidth="8.725" defaultRowHeight="20" customHeight="1" outlineLevelCol="6"/>
  <cols>
    <col min="1" max="1" width="8.725" style="67"/>
    <col min="2" max="2" width="36.9083333333333" style="67" customWidth="1"/>
    <col min="3" max="3" width="21.3666666666667" style="67" customWidth="1"/>
    <col min="4" max="4" width="21" style="67" customWidth="1"/>
    <col min="5" max="16384" width="8.725" style="67"/>
  </cols>
  <sheetData>
    <row r="1" ht="50" customHeight="1" spans="1:7">
      <c r="A1" s="68" t="s">
        <v>0</v>
      </c>
      <c r="B1" s="68"/>
      <c r="C1" s="68"/>
      <c r="D1" s="68"/>
    </row>
    <row r="2" ht="30" customHeight="1" spans="1:7">
      <c r="A2" s="69" t="s">
        <v>1</v>
      </c>
      <c r="B2" s="69" t="s">
        <v>2</v>
      </c>
      <c r="C2" s="69" t="s">
        <v>3</v>
      </c>
      <c r="D2" s="69" t="s">
        <v>4</v>
      </c>
      <c r="E2" s="70"/>
      <c r="F2" s="70"/>
      <c r="G2" s="70"/>
    </row>
    <row r="3" ht="30" customHeight="1" spans="1:7">
      <c r="A3" s="69">
        <v>1</v>
      </c>
      <c r="B3" s="69" t="s">
        <v>5</v>
      </c>
      <c r="C3" s="71">
        <f>沿江复绿!D37</f>
        <v>0</v>
      </c>
      <c r="D3" s="72"/>
      <c r="E3" s="70"/>
      <c r="F3" s="70"/>
      <c r="G3" s="70"/>
    </row>
    <row r="4" ht="30" customHeight="1" spans="1:7">
      <c r="A4" s="69">
        <v>2</v>
      </c>
      <c r="B4" s="69" t="s">
        <v>6</v>
      </c>
      <c r="C4" s="71">
        <f>G346以南!J38</f>
        <v>0</v>
      </c>
      <c r="D4" s="72"/>
      <c r="E4" s="70"/>
      <c r="F4" s="70"/>
      <c r="G4" s="70"/>
    </row>
    <row r="5" ht="30" customHeight="1" spans="1:7">
      <c r="A5" s="69">
        <v>3</v>
      </c>
      <c r="B5" s="69" t="s">
        <v>7</v>
      </c>
      <c r="C5" s="71">
        <f>G346以北!J33</f>
        <v>0</v>
      </c>
      <c r="D5" s="72"/>
      <c r="E5" s="70"/>
      <c r="F5" s="70"/>
      <c r="G5" s="70"/>
    </row>
    <row r="6" ht="30" customHeight="1" spans="1:7">
      <c r="A6" s="69">
        <v>4</v>
      </c>
      <c r="B6" s="69" t="s">
        <v>8</v>
      </c>
      <c r="C6" s="73">
        <f>SUM(C3:C5)</f>
        <v>0</v>
      </c>
      <c r="D6" s="69"/>
      <c r="E6" s="70"/>
      <c r="F6" s="70"/>
      <c r="G6" s="70"/>
    </row>
    <row r="7" customHeight="1" spans="1:7">
      <c r="A7" s="70"/>
      <c r="B7" s="70"/>
      <c r="C7" s="70"/>
      <c r="D7" s="70"/>
      <c r="E7" s="70"/>
      <c r="F7" s="70"/>
      <c r="G7" s="70"/>
    </row>
    <row r="8" customHeight="1" spans="1:7">
      <c r="A8" s="70"/>
      <c r="B8" s="70"/>
      <c r="C8" s="70"/>
      <c r="D8" s="70"/>
      <c r="E8" s="70"/>
      <c r="F8" s="70"/>
      <c r="G8" s="70"/>
    </row>
    <row r="9" customHeight="1" spans="1:7">
      <c r="A9" s="70"/>
      <c r="B9" s="70"/>
      <c r="C9" s="70"/>
      <c r="D9" s="70"/>
      <c r="E9" s="70"/>
      <c r="F9" s="70"/>
      <c r="G9" s="70"/>
    </row>
    <row r="10" customHeight="1" spans="1:7">
      <c r="A10" s="70"/>
      <c r="B10" s="70"/>
      <c r="C10" s="70"/>
      <c r="D10" s="70"/>
      <c r="E10" s="70"/>
      <c r="F10" s="70"/>
      <c r="G10" s="70"/>
    </row>
    <row r="11" customHeight="1" spans="1:7">
      <c r="A11" s="70"/>
      <c r="B11" s="70"/>
      <c r="C11" s="70"/>
      <c r="D11" s="70"/>
      <c r="E11" s="70"/>
      <c r="F11" s="70"/>
      <c r="G11" s="70"/>
    </row>
    <row r="12" customHeight="1" spans="1:7">
      <c r="A12" s="70"/>
      <c r="B12" s="70"/>
      <c r="C12" s="70"/>
      <c r="D12" s="70"/>
      <c r="E12" s="70"/>
      <c r="F12" s="70"/>
      <c r="G12" s="70"/>
    </row>
    <row r="13" customHeight="1" spans="1:7">
      <c r="A13" s="70"/>
      <c r="B13" s="70"/>
      <c r="C13" s="70"/>
      <c r="D13" s="70"/>
      <c r="E13" s="70"/>
      <c r="F13" s="70"/>
      <c r="G13" s="70"/>
    </row>
  </sheetData>
  <mergeCells count="1">
    <mergeCell ref="A1:D1"/>
  </mergeCells>
  <pageMargins left="0.747916666666667" right="0.432638888888889"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workbookViewId="0">
      <pane ySplit="2" topLeftCell="A3" activePane="bottomLeft" state="frozen"/>
      <selection/>
      <selection pane="bottomLeft" activeCell="I54" sqref="I54"/>
    </sheetView>
  </sheetViews>
  <sheetFormatPr defaultColWidth="9" defaultRowHeight="12"/>
  <cols>
    <col min="1" max="1" width="5.75833333333333" style="49" customWidth="1"/>
    <col min="2" max="2" width="21.5" style="49" customWidth="1"/>
    <col min="3" max="3" width="30.7583333333333" style="49" customWidth="1"/>
    <col min="4" max="7" width="14.625" style="50" customWidth="1"/>
    <col min="8" max="8" width="15.875" style="50" customWidth="1"/>
    <col min="9" max="11" width="14" style="50" customWidth="1"/>
    <col min="12" max="12" width="11.375" style="49" customWidth="1"/>
    <col min="13" max="16384" width="9" style="49"/>
  </cols>
  <sheetData>
    <row r="1" ht="44" customHeight="1" spans="1:12">
      <c r="A1" s="51" t="s">
        <v>9</v>
      </c>
      <c r="B1" s="51"/>
      <c r="C1" s="51"/>
      <c r="D1" s="51"/>
      <c r="E1" s="51"/>
      <c r="F1" s="51"/>
      <c r="G1" s="51"/>
      <c r="H1" s="51"/>
      <c r="I1" s="51"/>
      <c r="J1" s="51"/>
      <c r="K1" s="51"/>
      <c r="L1" s="51"/>
    </row>
    <row r="2" s="48" customFormat="1" ht="50" customHeight="1" spans="1:12">
      <c r="A2" s="52" t="s">
        <v>1</v>
      </c>
      <c r="B2" s="52" t="s">
        <v>2</v>
      </c>
      <c r="C2" s="52" t="s">
        <v>10</v>
      </c>
      <c r="D2" s="5" t="s">
        <v>11</v>
      </c>
      <c r="E2" s="6" t="s">
        <v>12</v>
      </c>
      <c r="F2" s="7" t="s">
        <v>13</v>
      </c>
      <c r="G2" s="7" t="s">
        <v>14</v>
      </c>
      <c r="H2" s="53" t="s">
        <v>15</v>
      </c>
      <c r="I2" s="6" t="s">
        <v>12</v>
      </c>
      <c r="J2" s="7" t="s">
        <v>13</v>
      </c>
      <c r="K2" s="7" t="s">
        <v>16</v>
      </c>
      <c r="L2" s="54" t="s">
        <v>4</v>
      </c>
    </row>
    <row r="3" ht="47" customHeight="1" spans="1:12">
      <c r="A3" s="55">
        <v>1</v>
      </c>
      <c r="B3" s="55" t="s">
        <v>17</v>
      </c>
      <c r="C3" s="55" t="s">
        <v>18</v>
      </c>
      <c r="D3" s="56">
        <v>30396.36</v>
      </c>
      <c r="E3" s="57">
        <v>2.96</v>
      </c>
      <c r="F3" s="58"/>
      <c r="G3" s="58"/>
      <c r="H3" s="56">
        <v>31491.36</v>
      </c>
      <c r="I3" s="57">
        <v>0.58</v>
      </c>
      <c r="J3" s="58"/>
      <c r="K3" s="58"/>
      <c r="L3" s="59"/>
    </row>
    <row r="4" ht="55" customHeight="1" spans="1:12">
      <c r="A4" s="55">
        <v>2</v>
      </c>
      <c r="B4" s="55" t="s">
        <v>19</v>
      </c>
      <c r="C4" s="55" t="s">
        <v>20</v>
      </c>
      <c r="D4" s="56">
        <v>211418.4</v>
      </c>
      <c r="E4" s="57">
        <v>2.96</v>
      </c>
      <c r="F4" s="58"/>
      <c r="G4" s="58"/>
      <c r="H4" s="56">
        <v>218331.9</v>
      </c>
      <c r="I4" s="57">
        <v>0.58</v>
      </c>
      <c r="J4" s="58"/>
      <c r="K4" s="58"/>
      <c r="L4" s="59"/>
    </row>
    <row r="5" ht="24" customHeight="1" spans="1:12">
      <c r="A5" s="59">
        <v>3</v>
      </c>
      <c r="B5" s="59" t="s">
        <v>21</v>
      </c>
      <c r="C5" s="59" t="s">
        <v>22</v>
      </c>
      <c r="D5" s="56">
        <v>47513.7</v>
      </c>
      <c r="E5" s="57">
        <v>2.96</v>
      </c>
      <c r="F5" s="58"/>
      <c r="G5" s="58"/>
      <c r="H5" s="56">
        <f>47513.7+1188</f>
        <v>48701.7</v>
      </c>
      <c r="I5" s="57">
        <v>0.58</v>
      </c>
      <c r="J5" s="58"/>
      <c r="K5" s="58"/>
      <c r="L5" s="60"/>
    </row>
    <row r="6" ht="21" customHeight="1" spans="1:12">
      <c r="A6" s="59"/>
      <c r="B6" s="59"/>
      <c r="C6" s="59" t="s">
        <v>23</v>
      </c>
      <c r="D6" s="56">
        <v>36234</v>
      </c>
      <c r="E6" s="57">
        <v>2.96</v>
      </c>
      <c r="F6" s="58"/>
      <c r="G6" s="58"/>
      <c r="H6" s="56">
        <v>36234</v>
      </c>
      <c r="I6" s="57">
        <v>0.58</v>
      </c>
      <c r="J6" s="58"/>
      <c r="K6" s="58"/>
      <c r="L6" s="61"/>
    </row>
    <row r="7" ht="24" customHeight="1" spans="1:12">
      <c r="A7" s="59"/>
      <c r="B7" s="59"/>
      <c r="C7" s="59" t="s">
        <v>24</v>
      </c>
      <c r="D7" s="56">
        <v>10880</v>
      </c>
      <c r="E7" s="57">
        <v>2.96</v>
      </c>
      <c r="F7" s="58"/>
      <c r="G7" s="58"/>
      <c r="H7" s="56">
        <v>10880</v>
      </c>
      <c r="I7" s="57">
        <v>0.58</v>
      </c>
      <c r="J7" s="58"/>
      <c r="K7" s="58"/>
      <c r="L7" s="61"/>
    </row>
    <row r="8" ht="22" customHeight="1" spans="1:12">
      <c r="A8" s="59"/>
      <c r="B8" s="59"/>
      <c r="C8" s="59" t="s">
        <v>25</v>
      </c>
      <c r="D8" s="56">
        <v>17278.9</v>
      </c>
      <c r="E8" s="57">
        <v>2.96</v>
      </c>
      <c r="F8" s="58"/>
      <c r="G8" s="58"/>
      <c r="H8" s="56">
        <v>17278.9</v>
      </c>
      <c r="I8" s="57">
        <v>0.58</v>
      </c>
      <c r="J8" s="58"/>
      <c r="K8" s="58"/>
      <c r="L8" s="62"/>
    </row>
    <row r="9" ht="22" customHeight="1" spans="1:12">
      <c r="A9" s="59">
        <v>4</v>
      </c>
      <c r="B9" s="59" t="s">
        <v>26</v>
      </c>
      <c r="C9" s="59" t="s">
        <v>27</v>
      </c>
      <c r="D9" s="56">
        <v>124462.8</v>
      </c>
      <c r="E9" s="57">
        <v>2.96</v>
      </c>
      <c r="F9" s="58"/>
      <c r="G9" s="58"/>
      <c r="H9" s="56">
        <f>D9+1125</f>
        <v>125587.8</v>
      </c>
      <c r="I9" s="57">
        <v>0.58</v>
      </c>
      <c r="J9" s="58"/>
      <c r="K9" s="58"/>
      <c r="L9" s="60"/>
    </row>
    <row r="10" ht="27" customHeight="1" spans="1:12">
      <c r="A10" s="59"/>
      <c r="B10" s="59"/>
      <c r="C10" s="59" t="s">
        <v>28</v>
      </c>
      <c r="D10" s="56">
        <v>5700</v>
      </c>
      <c r="E10" s="57">
        <v>2.96</v>
      </c>
      <c r="F10" s="58"/>
      <c r="G10" s="58"/>
      <c r="H10" s="56">
        <v>5700</v>
      </c>
      <c r="I10" s="57">
        <v>0.58</v>
      </c>
      <c r="J10" s="58"/>
      <c r="K10" s="58"/>
      <c r="L10" s="62"/>
    </row>
    <row r="11" ht="30" customHeight="1" spans="1:12">
      <c r="A11" s="59">
        <v>5</v>
      </c>
      <c r="B11" s="59" t="s">
        <v>29</v>
      </c>
      <c r="C11" s="59" t="s">
        <v>30</v>
      </c>
      <c r="D11" s="56">
        <v>19509.1</v>
      </c>
      <c r="E11" s="57">
        <v>2.96</v>
      </c>
      <c r="F11" s="58"/>
      <c r="G11" s="58"/>
      <c r="H11" s="56">
        <v>19509.1</v>
      </c>
      <c r="I11" s="57">
        <v>0.58</v>
      </c>
      <c r="J11" s="58"/>
      <c r="K11" s="58"/>
      <c r="L11" s="60"/>
    </row>
    <row r="12" ht="30" customHeight="1" spans="1:12">
      <c r="A12" s="59"/>
      <c r="B12" s="59"/>
      <c r="C12" s="59" t="s">
        <v>31</v>
      </c>
      <c r="D12" s="56">
        <v>50047.3</v>
      </c>
      <c r="E12" s="57">
        <v>2.96</v>
      </c>
      <c r="F12" s="58"/>
      <c r="G12" s="58"/>
      <c r="H12" s="56">
        <v>50047.3</v>
      </c>
      <c r="I12" s="57">
        <v>0.58</v>
      </c>
      <c r="J12" s="58"/>
      <c r="K12" s="58"/>
      <c r="L12" s="61"/>
    </row>
    <row r="13" ht="29" customHeight="1" spans="1:12">
      <c r="A13" s="59"/>
      <c r="B13" s="59"/>
      <c r="C13" s="59" t="s">
        <v>32</v>
      </c>
      <c r="D13" s="56">
        <v>64157.8</v>
      </c>
      <c r="E13" s="57">
        <v>2.96</v>
      </c>
      <c r="F13" s="58"/>
      <c r="G13" s="58"/>
      <c r="H13" s="56">
        <f>D13+3950</f>
        <v>68107.8</v>
      </c>
      <c r="I13" s="57">
        <v>0.58</v>
      </c>
      <c r="J13" s="58"/>
      <c r="K13" s="58"/>
      <c r="L13" s="62"/>
    </row>
    <row r="14" ht="57" customHeight="1" spans="1:12">
      <c r="A14" s="59">
        <v>6</v>
      </c>
      <c r="B14" s="59" t="s">
        <v>33</v>
      </c>
      <c r="C14" s="59" t="s">
        <v>34</v>
      </c>
      <c r="D14" s="56">
        <v>104271</v>
      </c>
      <c r="E14" s="57">
        <v>2.96</v>
      </c>
      <c r="F14" s="58"/>
      <c r="G14" s="58"/>
      <c r="H14" s="56">
        <f>D14+1546</f>
        <v>105817</v>
      </c>
      <c r="I14" s="57">
        <v>0.58</v>
      </c>
      <c r="J14" s="58"/>
      <c r="K14" s="58"/>
      <c r="L14" s="59"/>
    </row>
    <row r="15" ht="30" customHeight="1" spans="1:12">
      <c r="A15" s="59">
        <v>7</v>
      </c>
      <c r="B15" s="60" t="s">
        <v>35</v>
      </c>
      <c r="C15" s="59" t="s">
        <v>36</v>
      </c>
      <c r="D15" s="56">
        <v>1641.83</v>
      </c>
      <c r="E15" s="57">
        <v>2.96</v>
      </c>
      <c r="F15" s="58"/>
      <c r="G15" s="58"/>
      <c r="H15" s="56">
        <v>1641.83</v>
      </c>
      <c r="I15" s="57">
        <v>0.58</v>
      </c>
      <c r="J15" s="58"/>
      <c r="K15" s="58"/>
      <c r="L15" s="60"/>
    </row>
    <row r="16" ht="30" customHeight="1" spans="1:12">
      <c r="A16" s="59"/>
      <c r="B16" s="61"/>
      <c r="C16" s="59" t="s">
        <v>37</v>
      </c>
      <c r="D16" s="56">
        <v>17870.45</v>
      </c>
      <c r="E16" s="57">
        <v>2.96</v>
      </c>
      <c r="F16" s="58"/>
      <c r="G16" s="58"/>
      <c r="H16" s="56" t="s">
        <v>38</v>
      </c>
      <c r="I16" s="57">
        <v>0.58</v>
      </c>
      <c r="J16" s="58"/>
      <c r="K16" s="58"/>
      <c r="L16" s="61"/>
    </row>
    <row r="17" ht="30" customHeight="1" spans="1:12">
      <c r="A17" s="59"/>
      <c r="B17" s="61"/>
      <c r="C17" s="59" t="s">
        <v>39</v>
      </c>
      <c r="D17" s="56">
        <v>6218.5</v>
      </c>
      <c r="E17" s="57">
        <v>2.96</v>
      </c>
      <c r="F17" s="58"/>
      <c r="G17" s="58"/>
      <c r="H17" s="56" t="s">
        <v>38</v>
      </c>
      <c r="I17" s="57">
        <v>0.58</v>
      </c>
      <c r="J17" s="58"/>
      <c r="K17" s="58"/>
      <c r="L17" s="61"/>
    </row>
    <row r="18" ht="30" customHeight="1" spans="1:12">
      <c r="A18" s="59"/>
      <c r="B18" s="61"/>
      <c r="C18" s="59" t="s">
        <v>40</v>
      </c>
      <c r="D18" s="56">
        <v>13486</v>
      </c>
      <c r="E18" s="57">
        <v>2.96</v>
      </c>
      <c r="F18" s="58"/>
      <c r="G18" s="58"/>
      <c r="H18" s="56">
        <v>13486</v>
      </c>
      <c r="I18" s="57">
        <v>0.58</v>
      </c>
      <c r="J18" s="58"/>
      <c r="K18" s="58"/>
      <c r="L18" s="61"/>
    </row>
    <row r="19" ht="25" customHeight="1" spans="1:12">
      <c r="A19" s="59"/>
      <c r="B19" s="62"/>
      <c r="C19" s="59" t="s">
        <v>41</v>
      </c>
      <c r="D19" s="56">
        <v>16764</v>
      </c>
      <c r="E19" s="57">
        <v>2.96</v>
      </c>
      <c r="F19" s="58"/>
      <c r="G19" s="58"/>
      <c r="H19" s="56">
        <v>16764</v>
      </c>
      <c r="I19" s="57">
        <v>0.58</v>
      </c>
      <c r="J19" s="58"/>
      <c r="K19" s="58"/>
      <c r="L19" s="62"/>
    </row>
    <row r="20" ht="30" customHeight="1" spans="1:12">
      <c r="A20" s="59">
        <v>8</v>
      </c>
      <c r="B20" s="59" t="s">
        <v>42</v>
      </c>
      <c r="C20" s="59" t="s">
        <v>43</v>
      </c>
      <c r="D20" s="56">
        <v>18379.19</v>
      </c>
      <c r="E20" s="57">
        <v>2.96</v>
      </c>
      <c r="F20" s="58"/>
      <c r="G20" s="58"/>
      <c r="H20" s="56">
        <f>D20+1000</f>
        <v>19379.19</v>
      </c>
      <c r="I20" s="57">
        <v>0.58</v>
      </c>
      <c r="J20" s="58"/>
      <c r="K20" s="58"/>
      <c r="L20" s="59"/>
    </row>
    <row r="21" ht="47" customHeight="1" spans="1:12">
      <c r="A21" s="59"/>
      <c r="B21" s="59"/>
      <c r="C21" s="59" t="s">
        <v>44</v>
      </c>
      <c r="D21" s="56">
        <v>14495.3</v>
      </c>
      <c r="E21" s="57">
        <v>2.96</v>
      </c>
      <c r="F21" s="58"/>
      <c r="G21" s="58"/>
      <c r="H21" s="56">
        <v>14495.3</v>
      </c>
      <c r="I21" s="57">
        <v>0.58</v>
      </c>
      <c r="J21" s="58"/>
      <c r="K21" s="58"/>
      <c r="L21" s="59"/>
    </row>
    <row r="22" ht="30" customHeight="1" spans="1:12">
      <c r="A22" s="59"/>
      <c r="B22" s="59"/>
      <c r="C22" s="59" t="s">
        <v>45</v>
      </c>
      <c r="D22" s="56">
        <v>69265.8</v>
      </c>
      <c r="E22" s="57">
        <v>2.96</v>
      </c>
      <c r="F22" s="58"/>
      <c r="G22" s="58"/>
      <c r="H22" s="56">
        <f>D22+700</f>
        <v>69965.8</v>
      </c>
      <c r="I22" s="57">
        <v>0.58</v>
      </c>
      <c r="J22" s="58"/>
      <c r="K22" s="58"/>
      <c r="L22" s="59"/>
    </row>
    <row r="23" ht="30" customHeight="1" spans="1:12">
      <c r="A23" s="59"/>
      <c r="B23" s="59"/>
      <c r="C23" s="59" t="s">
        <v>46</v>
      </c>
      <c r="D23" s="56">
        <v>68481.5</v>
      </c>
      <c r="E23" s="57">
        <v>2.96</v>
      </c>
      <c r="F23" s="58"/>
      <c r="G23" s="58"/>
      <c r="H23" s="56">
        <f>D23+1814</f>
        <v>70295.5</v>
      </c>
      <c r="I23" s="57">
        <v>0.58</v>
      </c>
      <c r="J23" s="58"/>
      <c r="K23" s="58"/>
      <c r="L23" s="59"/>
    </row>
    <row r="24" ht="30" customHeight="1" spans="1:12">
      <c r="A24" s="59">
        <v>9</v>
      </c>
      <c r="B24" s="59" t="s">
        <v>47</v>
      </c>
      <c r="C24" s="59" t="s">
        <v>48</v>
      </c>
      <c r="D24" s="56">
        <v>15609</v>
      </c>
      <c r="E24" s="57">
        <v>2.96</v>
      </c>
      <c r="F24" s="58"/>
      <c r="G24" s="58"/>
      <c r="H24" s="56">
        <v>15609</v>
      </c>
      <c r="I24" s="57">
        <v>0.58</v>
      </c>
      <c r="J24" s="58"/>
      <c r="K24" s="58"/>
      <c r="L24" s="59"/>
    </row>
    <row r="25" ht="30" customHeight="1" spans="1:12">
      <c r="A25" s="59"/>
      <c r="B25" s="59"/>
      <c r="C25" s="59" t="s">
        <v>49</v>
      </c>
      <c r="D25" s="56">
        <v>65367</v>
      </c>
      <c r="E25" s="57">
        <v>2.96</v>
      </c>
      <c r="F25" s="58"/>
      <c r="G25" s="58"/>
      <c r="H25" s="56">
        <f>D25+1075</f>
        <v>66442</v>
      </c>
      <c r="I25" s="57">
        <v>0.58</v>
      </c>
      <c r="J25" s="58"/>
      <c r="K25" s="58"/>
      <c r="L25" s="59"/>
    </row>
    <row r="26" ht="26" customHeight="1" spans="1:12">
      <c r="A26" s="59"/>
      <c r="B26" s="59"/>
      <c r="C26" s="59" t="s">
        <v>50</v>
      </c>
      <c r="D26" s="56">
        <v>23070</v>
      </c>
      <c r="E26" s="57">
        <v>2.96</v>
      </c>
      <c r="F26" s="58"/>
      <c r="G26" s="58"/>
      <c r="H26" s="56">
        <v>23070</v>
      </c>
      <c r="I26" s="57">
        <v>0.58</v>
      </c>
      <c r="J26" s="58"/>
      <c r="K26" s="58"/>
      <c r="L26" s="59"/>
    </row>
    <row r="27" ht="65" customHeight="1" spans="1:12">
      <c r="A27" s="59">
        <v>10</v>
      </c>
      <c r="B27" s="59" t="s">
        <v>51</v>
      </c>
      <c r="C27" s="59" t="s">
        <v>52</v>
      </c>
      <c r="D27" s="56">
        <v>117033.1</v>
      </c>
      <c r="E27" s="57">
        <v>2.96</v>
      </c>
      <c r="F27" s="58"/>
      <c r="G27" s="58"/>
      <c r="H27" s="56">
        <v>120247.7</v>
      </c>
      <c r="I27" s="57">
        <v>0.58</v>
      </c>
      <c r="J27" s="58"/>
      <c r="K27" s="58"/>
      <c r="L27" s="59"/>
    </row>
    <row r="28" ht="60" customHeight="1" spans="1:12">
      <c r="A28" s="59">
        <v>11</v>
      </c>
      <c r="B28" s="59" t="s">
        <v>53</v>
      </c>
      <c r="C28" s="59" t="s">
        <v>54</v>
      </c>
      <c r="D28" s="56">
        <v>184704.3</v>
      </c>
      <c r="E28" s="57">
        <v>2.96</v>
      </c>
      <c r="F28" s="58"/>
      <c r="G28" s="58"/>
      <c r="H28" s="56">
        <v>198687.3</v>
      </c>
      <c r="I28" s="57">
        <v>0.58</v>
      </c>
      <c r="J28" s="58"/>
      <c r="K28" s="58"/>
      <c r="L28" s="59"/>
    </row>
    <row r="29" ht="54" customHeight="1" spans="1:12">
      <c r="A29" s="59">
        <v>12</v>
      </c>
      <c r="B29" s="59" t="s">
        <v>55</v>
      </c>
      <c r="C29" s="59" t="s">
        <v>56</v>
      </c>
      <c r="D29" s="56">
        <v>51716</v>
      </c>
      <c r="E29" s="57">
        <v>2.96</v>
      </c>
      <c r="F29" s="58"/>
      <c r="G29" s="58"/>
      <c r="H29" s="56">
        <v>54500</v>
      </c>
      <c r="I29" s="57">
        <v>0.58</v>
      </c>
      <c r="J29" s="58"/>
      <c r="K29" s="58"/>
      <c r="L29" s="59"/>
    </row>
    <row r="30" ht="35" customHeight="1" spans="1:12">
      <c r="A30" s="59">
        <v>13</v>
      </c>
      <c r="B30" s="59" t="s">
        <v>57</v>
      </c>
      <c r="C30" s="59" t="s">
        <v>58</v>
      </c>
      <c r="D30" s="56">
        <v>6344.7</v>
      </c>
      <c r="E30" s="57">
        <v>2.96</v>
      </c>
      <c r="F30" s="58"/>
      <c r="G30" s="58"/>
      <c r="H30" s="56">
        <v>6344.7</v>
      </c>
      <c r="I30" s="57">
        <v>0.58</v>
      </c>
      <c r="J30" s="58"/>
      <c r="K30" s="58"/>
      <c r="L30" s="59"/>
    </row>
    <row r="31" ht="53" customHeight="1" spans="1:12">
      <c r="A31" s="59">
        <v>14</v>
      </c>
      <c r="B31" s="59" t="s">
        <v>59</v>
      </c>
      <c r="C31" s="59" t="s">
        <v>60</v>
      </c>
      <c r="D31" s="56">
        <v>42221</v>
      </c>
      <c r="E31" s="57">
        <v>2.96</v>
      </c>
      <c r="F31" s="58"/>
      <c r="G31" s="58"/>
      <c r="H31" s="56">
        <v>49517</v>
      </c>
      <c r="I31" s="57">
        <v>0.58</v>
      </c>
      <c r="J31" s="58"/>
      <c r="K31" s="58"/>
      <c r="L31" s="59"/>
    </row>
    <row r="32" ht="21" customHeight="1" spans="1:12">
      <c r="A32" s="60">
        <v>15</v>
      </c>
      <c r="B32" s="60" t="s">
        <v>61</v>
      </c>
      <c r="C32" s="59" t="s">
        <v>62</v>
      </c>
      <c r="D32" s="56">
        <v>86704.5</v>
      </c>
      <c r="E32" s="57">
        <v>2.96</v>
      </c>
      <c r="F32" s="58"/>
      <c r="G32" s="58"/>
      <c r="H32" s="56">
        <v>89704.5</v>
      </c>
      <c r="I32" s="57">
        <v>0.58</v>
      </c>
      <c r="J32" s="58"/>
      <c r="K32" s="58"/>
      <c r="L32" s="59"/>
    </row>
    <row r="33" ht="21" customHeight="1" spans="1:12">
      <c r="A33" s="61"/>
      <c r="B33" s="61"/>
      <c r="C33" s="59" t="s">
        <v>63</v>
      </c>
      <c r="D33" s="56">
        <v>79921.4</v>
      </c>
      <c r="E33" s="57">
        <v>2.96</v>
      </c>
      <c r="F33" s="58"/>
      <c r="G33" s="58"/>
      <c r="H33" s="56">
        <v>82421.4</v>
      </c>
      <c r="I33" s="57">
        <v>0.58</v>
      </c>
      <c r="J33" s="58"/>
      <c r="K33" s="58"/>
      <c r="L33" s="59"/>
    </row>
    <row r="34" ht="21" customHeight="1" spans="1:12">
      <c r="A34" s="62"/>
      <c r="B34" s="62"/>
      <c r="C34" s="59" t="s">
        <v>64</v>
      </c>
      <c r="D34" s="56">
        <v>16515.5</v>
      </c>
      <c r="E34" s="57">
        <v>2.96</v>
      </c>
      <c r="F34" s="58"/>
      <c r="G34" s="58"/>
      <c r="H34" s="56">
        <v>18398.3</v>
      </c>
      <c r="I34" s="57">
        <v>0.58</v>
      </c>
      <c r="J34" s="58"/>
      <c r="K34" s="58"/>
      <c r="L34" s="59"/>
    </row>
    <row r="35" ht="76" customHeight="1" spans="1:12">
      <c r="A35" s="59">
        <v>16</v>
      </c>
      <c r="B35" s="59" t="s">
        <v>65</v>
      </c>
      <c r="C35" s="59" t="s">
        <v>66</v>
      </c>
      <c r="D35" s="56">
        <v>0</v>
      </c>
      <c r="E35" s="57">
        <v>2.96</v>
      </c>
      <c r="F35" s="58"/>
      <c r="G35" s="58"/>
      <c r="H35" s="63">
        <v>97250</v>
      </c>
      <c r="I35" s="57">
        <v>0.58</v>
      </c>
      <c r="J35" s="58"/>
      <c r="K35" s="58"/>
      <c r="L35" s="55"/>
    </row>
    <row r="36" ht="40" customHeight="1" spans="1:12">
      <c r="A36" s="59" t="s">
        <v>8</v>
      </c>
      <c r="B36" s="59"/>
      <c r="C36" s="59"/>
      <c r="D36" s="56"/>
      <c r="E36" s="57"/>
      <c r="F36" s="58"/>
      <c r="G36" s="58">
        <f>SUM(G3:G35)</f>
        <v>0</v>
      </c>
      <c r="H36" s="56"/>
      <c r="I36" s="57"/>
      <c r="J36" s="58"/>
      <c r="K36" s="58">
        <f>SUM(K3:K35)</f>
        <v>0</v>
      </c>
      <c r="L36" s="56"/>
    </row>
    <row r="37" ht="40" customHeight="1" spans="1:12">
      <c r="A37" s="59" t="s">
        <v>67</v>
      </c>
      <c r="B37" s="59"/>
      <c r="C37" s="59"/>
      <c r="D37" s="64">
        <f>G36+K36</f>
        <v>0</v>
      </c>
      <c r="E37" s="65"/>
      <c r="F37" s="65"/>
      <c r="G37" s="65"/>
      <c r="H37" s="65"/>
      <c r="I37" s="65"/>
      <c r="J37" s="65"/>
      <c r="K37" s="65"/>
      <c r="L37" s="66"/>
    </row>
  </sheetData>
  <mergeCells count="24">
    <mergeCell ref="A1:L1"/>
    <mergeCell ref="A36:C36"/>
    <mergeCell ref="A37:C37"/>
    <mergeCell ref="D37:L37"/>
    <mergeCell ref="A5:A8"/>
    <mergeCell ref="A9:A10"/>
    <mergeCell ref="A11:A13"/>
    <mergeCell ref="A15:A19"/>
    <mergeCell ref="A20:A23"/>
    <mergeCell ref="A24:A26"/>
    <mergeCell ref="A32:A34"/>
    <mergeCell ref="B5:B8"/>
    <mergeCell ref="B9:B10"/>
    <mergeCell ref="B11:B13"/>
    <mergeCell ref="B15:B19"/>
    <mergeCell ref="B20:B23"/>
    <mergeCell ref="B24:B26"/>
    <mergeCell ref="B32:B34"/>
    <mergeCell ref="L5:L8"/>
    <mergeCell ref="L9:L10"/>
    <mergeCell ref="L11:L13"/>
    <mergeCell ref="L15:L19"/>
    <mergeCell ref="L20:L23"/>
    <mergeCell ref="L24:L26"/>
  </mergeCells>
  <pageMargins left="0.739583333333333" right="0.739583333333333" top="0.739583333333333" bottom="0.739583333333333" header="0.5" footer="0.431944444444444"/>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workbookViewId="0">
      <pane ySplit="2" topLeftCell="A3" activePane="bottomLeft" state="frozen"/>
      <selection/>
      <selection pane="bottomLeft" activeCell="O11" sqref="O11"/>
    </sheetView>
  </sheetViews>
  <sheetFormatPr defaultColWidth="9" defaultRowHeight="14.25"/>
  <cols>
    <col min="1" max="1" width="5.25833333333333" style="1" customWidth="1"/>
    <col min="2" max="2" width="12.5" style="1" customWidth="1"/>
    <col min="3" max="3" width="8.25833333333333" style="1" customWidth="1"/>
    <col min="4" max="4" width="9.375" style="1" customWidth="1"/>
    <col min="5" max="5" width="30.7583333333333" style="1" customWidth="1"/>
    <col min="6" max="7" width="9.875" style="1" customWidth="1"/>
    <col min="8" max="9" width="14.75" style="1" customWidth="1"/>
    <col min="10" max="10" width="14.75" style="2" customWidth="1"/>
    <col min="11" max="11" width="11.625" style="1" customWidth="1"/>
    <col min="12" max="16384" width="9" style="1"/>
  </cols>
  <sheetData>
    <row r="1" ht="44.15" customHeight="1" spans="1:11">
      <c r="A1" s="3" t="s">
        <v>68</v>
      </c>
      <c r="B1" s="3"/>
      <c r="C1" s="3"/>
      <c r="D1" s="3"/>
      <c r="E1" s="3"/>
      <c r="F1" s="3"/>
      <c r="G1" s="3"/>
      <c r="H1" s="3"/>
      <c r="I1" s="3"/>
      <c r="J1" s="4"/>
      <c r="K1" s="3"/>
    </row>
    <row r="2" ht="40" customHeight="1" spans="1:11">
      <c r="A2" s="5" t="s">
        <v>1</v>
      </c>
      <c r="B2" s="5" t="s">
        <v>69</v>
      </c>
      <c r="C2" s="5" t="s">
        <v>70</v>
      </c>
      <c r="D2" s="5" t="s">
        <v>71</v>
      </c>
      <c r="E2" s="5" t="s">
        <v>72</v>
      </c>
      <c r="F2" s="5" t="s">
        <v>73</v>
      </c>
      <c r="G2" s="5" t="s">
        <v>74</v>
      </c>
      <c r="H2" s="6" t="s">
        <v>12</v>
      </c>
      <c r="I2" s="7" t="s">
        <v>13</v>
      </c>
      <c r="J2" s="7" t="s">
        <v>75</v>
      </c>
      <c r="K2" s="5" t="s">
        <v>4</v>
      </c>
    </row>
    <row r="3" ht="51" customHeight="1" spans="1:11">
      <c r="A3" s="13">
        <v>1</v>
      </c>
      <c r="B3" s="13" t="s">
        <v>76</v>
      </c>
      <c r="C3" s="13" t="s">
        <v>77</v>
      </c>
      <c r="D3" s="13" t="s">
        <v>78</v>
      </c>
      <c r="E3" s="13" t="s">
        <v>79</v>
      </c>
      <c r="F3" s="13">
        <v>121507.48</v>
      </c>
      <c r="G3" s="13">
        <v>121507.48</v>
      </c>
      <c r="H3" s="43">
        <v>1.69</v>
      </c>
      <c r="I3" s="44"/>
      <c r="J3" s="45"/>
      <c r="K3" s="17"/>
    </row>
    <row r="4" ht="32" customHeight="1" spans="1:11">
      <c r="A4" s="13">
        <v>2</v>
      </c>
      <c r="B4" s="13" t="s">
        <v>80</v>
      </c>
      <c r="C4" s="13" t="s">
        <v>81</v>
      </c>
      <c r="D4" s="13" t="s">
        <v>82</v>
      </c>
      <c r="E4" s="13" t="s">
        <v>83</v>
      </c>
      <c r="F4" s="13">
        <v>9150</v>
      </c>
      <c r="G4" s="13">
        <v>9150</v>
      </c>
      <c r="H4" s="43">
        <v>2.5</v>
      </c>
      <c r="I4" s="44"/>
      <c r="J4" s="45"/>
      <c r="K4" s="17"/>
    </row>
    <row r="5" ht="63" customHeight="1" spans="1:11">
      <c r="A5" s="13">
        <v>3</v>
      </c>
      <c r="B5" s="13" t="s">
        <v>80</v>
      </c>
      <c r="C5" s="13" t="s">
        <v>84</v>
      </c>
      <c r="D5" s="13" t="s">
        <v>85</v>
      </c>
      <c r="E5" s="13" t="s">
        <v>86</v>
      </c>
      <c r="F5" s="13">
        <v>29329</v>
      </c>
      <c r="G5" s="13">
        <v>29329</v>
      </c>
      <c r="H5" s="43">
        <v>2.5</v>
      </c>
      <c r="I5" s="44"/>
      <c r="J5" s="45"/>
      <c r="K5" s="17"/>
    </row>
    <row r="6" ht="31" customHeight="1" spans="1:11">
      <c r="A6" s="13">
        <v>4</v>
      </c>
      <c r="B6" s="13" t="s">
        <v>87</v>
      </c>
      <c r="C6" s="13" t="s">
        <v>82</v>
      </c>
      <c r="D6" s="13" t="s">
        <v>85</v>
      </c>
      <c r="E6" s="13" t="s">
        <v>88</v>
      </c>
      <c r="F6" s="13">
        <v>33184.8</v>
      </c>
      <c r="G6" s="13">
        <v>33184.8</v>
      </c>
      <c r="H6" s="43">
        <v>2.5</v>
      </c>
      <c r="I6" s="44"/>
      <c r="J6" s="45"/>
      <c r="K6" s="17"/>
    </row>
    <row r="7" ht="30" customHeight="1" spans="1:11">
      <c r="A7" s="13">
        <v>5</v>
      </c>
      <c r="B7" s="13" t="s">
        <v>89</v>
      </c>
      <c r="C7" s="13" t="s">
        <v>90</v>
      </c>
      <c r="D7" s="13" t="s">
        <v>85</v>
      </c>
      <c r="E7" s="13" t="s">
        <v>91</v>
      </c>
      <c r="F7" s="13">
        <v>15269.8</v>
      </c>
      <c r="G7" s="13">
        <v>15269.8</v>
      </c>
      <c r="H7" s="43">
        <v>2.5</v>
      </c>
      <c r="I7" s="44"/>
      <c r="J7" s="45"/>
      <c r="K7" s="17"/>
    </row>
    <row r="8" ht="39" customHeight="1" spans="1:11">
      <c r="A8" s="13">
        <v>6</v>
      </c>
      <c r="B8" s="13" t="s">
        <v>92</v>
      </c>
      <c r="C8" s="13" t="s">
        <v>93</v>
      </c>
      <c r="D8" s="13" t="s">
        <v>94</v>
      </c>
      <c r="E8" s="13" t="s">
        <v>95</v>
      </c>
      <c r="F8" s="13">
        <v>5997.8</v>
      </c>
      <c r="G8" s="13">
        <v>5997.8</v>
      </c>
      <c r="H8" s="43">
        <v>2.5</v>
      </c>
      <c r="I8" s="44"/>
      <c r="J8" s="45"/>
      <c r="K8" s="17"/>
    </row>
    <row r="9" s="1" customFormat="1" ht="51" customHeight="1" spans="1:11">
      <c r="A9" s="30">
        <v>7</v>
      </c>
      <c r="B9" s="30" t="s">
        <v>94</v>
      </c>
      <c r="C9" s="30" t="s">
        <v>84</v>
      </c>
      <c r="D9" s="30" t="s">
        <v>85</v>
      </c>
      <c r="E9" s="30" t="s">
        <v>96</v>
      </c>
      <c r="F9" s="30">
        <v>74179.2</v>
      </c>
      <c r="G9" s="30">
        <v>74179.2</v>
      </c>
      <c r="H9" s="43">
        <v>2.5</v>
      </c>
      <c r="I9" s="44"/>
      <c r="J9" s="45"/>
      <c r="K9" s="17"/>
    </row>
    <row r="10" ht="50" customHeight="1" spans="1:11">
      <c r="A10" s="13">
        <v>8</v>
      </c>
      <c r="B10" s="13" t="s">
        <v>90</v>
      </c>
      <c r="C10" s="13" t="s">
        <v>77</v>
      </c>
      <c r="D10" s="13" t="s">
        <v>97</v>
      </c>
      <c r="E10" s="13" t="s">
        <v>98</v>
      </c>
      <c r="F10" s="13">
        <v>72358.6</v>
      </c>
      <c r="G10" s="13">
        <v>72358.6</v>
      </c>
      <c r="H10" s="43">
        <v>2.5</v>
      </c>
      <c r="I10" s="44"/>
      <c r="J10" s="45"/>
      <c r="K10" s="17"/>
    </row>
    <row r="11" ht="31" customHeight="1" spans="1:11">
      <c r="A11" s="13">
        <v>9</v>
      </c>
      <c r="B11" s="13" t="s">
        <v>99</v>
      </c>
      <c r="C11" s="13" t="s">
        <v>77</v>
      </c>
      <c r="D11" s="13" t="s">
        <v>80</v>
      </c>
      <c r="E11" s="13" t="s">
        <v>100</v>
      </c>
      <c r="F11" s="13">
        <v>22428</v>
      </c>
      <c r="G11" s="13">
        <v>22428</v>
      </c>
      <c r="H11" s="43">
        <v>2.5</v>
      </c>
      <c r="I11" s="44"/>
      <c r="J11" s="45"/>
      <c r="K11" s="17"/>
    </row>
    <row r="12" s="1" customFormat="1" ht="75" customHeight="1" spans="1:11">
      <c r="A12" s="30">
        <v>10</v>
      </c>
      <c r="B12" s="30" t="s">
        <v>101</v>
      </c>
      <c r="C12" s="30" t="s">
        <v>77</v>
      </c>
      <c r="D12" s="30" t="s">
        <v>93</v>
      </c>
      <c r="E12" s="30" t="s">
        <v>102</v>
      </c>
      <c r="F12" s="30">
        <v>27553.2</v>
      </c>
      <c r="G12" s="30">
        <v>27553.2</v>
      </c>
      <c r="H12" s="43">
        <v>2.5</v>
      </c>
      <c r="I12" s="44"/>
      <c r="J12" s="45"/>
      <c r="K12" s="17"/>
    </row>
    <row r="13" ht="35" customHeight="1" spans="1:11">
      <c r="A13" s="13">
        <v>11</v>
      </c>
      <c r="B13" s="13" t="s">
        <v>103</v>
      </c>
      <c r="C13" s="13" t="s">
        <v>89</v>
      </c>
      <c r="D13" s="13" t="s">
        <v>93</v>
      </c>
      <c r="E13" s="13" t="s">
        <v>104</v>
      </c>
      <c r="F13" s="13">
        <v>6312.5</v>
      </c>
      <c r="G13" s="13">
        <v>6312.5</v>
      </c>
      <c r="H13" s="43">
        <v>2.5</v>
      </c>
      <c r="I13" s="44"/>
      <c r="J13" s="45"/>
      <c r="K13" s="17"/>
    </row>
    <row r="14" ht="34" customHeight="1" spans="1:11">
      <c r="A14" s="13">
        <v>12</v>
      </c>
      <c r="B14" s="13" t="s">
        <v>105</v>
      </c>
      <c r="C14" s="13" t="s">
        <v>89</v>
      </c>
      <c r="D14" s="13" t="s">
        <v>93</v>
      </c>
      <c r="E14" s="13" t="s">
        <v>106</v>
      </c>
      <c r="F14" s="13">
        <v>5174.2</v>
      </c>
      <c r="G14" s="13">
        <v>5174.2</v>
      </c>
      <c r="H14" s="43">
        <v>2.5</v>
      </c>
      <c r="I14" s="44"/>
      <c r="J14" s="45"/>
      <c r="K14" s="17"/>
    </row>
    <row r="15" ht="30" customHeight="1" spans="1:11">
      <c r="A15" s="13">
        <v>13</v>
      </c>
      <c r="B15" s="13" t="s">
        <v>107</v>
      </c>
      <c r="C15" s="13" t="s">
        <v>80</v>
      </c>
      <c r="D15" s="13" t="s">
        <v>108</v>
      </c>
      <c r="E15" s="13" t="s">
        <v>109</v>
      </c>
      <c r="F15" s="13">
        <v>844</v>
      </c>
      <c r="G15" s="13">
        <v>844</v>
      </c>
      <c r="H15" s="43">
        <v>2.5</v>
      </c>
      <c r="I15" s="44"/>
      <c r="J15" s="45"/>
      <c r="K15" s="17"/>
    </row>
    <row r="16" ht="30" customHeight="1" spans="1:11">
      <c r="A16" s="13">
        <v>14</v>
      </c>
      <c r="B16" s="9" t="s">
        <v>110</v>
      </c>
      <c r="C16" s="9" t="s">
        <v>80</v>
      </c>
      <c r="D16" s="9" t="s">
        <v>94</v>
      </c>
      <c r="E16" s="13" t="s">
        <v>111</v>
      </c>
      <c r="F16" s="13">
        <v>4730</v>
      </c>
      <c r="G16" s="13">
        <v>4730</v>
      </c>
      <c r="H16" s="43">
        <v>2.5</v>
      </c>
      <c r="I16" s="44"/>
      <c r="J16" s="45"/>
      <c r="K16" s="17"/>
    </row>
    <row r="17" ht="36" spans="1:11">
      <c r="A17" s="13">
        <v>15</v>
      </c>
      <c r="B17" s="9" t="s">
        <v>112</v>
      </c>
      <c r="C17" s="9"/>
      <c r="D17" s="9"/>
      <c r="E17" s="13" t="s">
        <v>113</v>
      </c>
      <c r="F17" s="13">
        <v>64160</v>
      </c>
      <c r="G17" s="13">
        <v>64160</v>
      </c>
      <c r="H17" s="43">
        <v>1.5</v>
      </c>
      <c r="I17" s="44"/>
      <c r="J17" s="45"/>
      <c r="K17" s="17"/>
    </row>
    <row r="18" ht="36" customHeight="1" spans="1:11">
      <c r="A18" s="13">
        <v>16</v>
      </c>
      <c r="B18" s="30" t="s">
        <v>114</v>
      </c>
      <c r="C18" s="30" t="s">
        <v>87</v>
      </c>
      <c r="D18" s="30" t="s">
        <v>94</v>
      </c>
      <c r="E18" s="30" t="s">
        <v>115</v>
      </c>
      <c r="F18" s="13">
        <v>2284.8</v>
      </c>
      <c r="G18" s="13">
        <v>2284.8</v>
      </c>
      <c r="H18" s="43">
        <v>2.5</v>
      </c>
      <c r="I18" s="44"/>
      <c r="J18" s="45"/>
      <c r="K18" s="17"/>
    </row>
    <row r="19" ht="38" customHeight="1" spans="1:11">
      <c r="A19" s="13">
        <v>17</v>
      </c>
      <c r="B19" s="9" t="s">
        <v>116</v>
      </c>
      <c r="C19" s="9" t="s">
        <v>82</v>
      </c>
      <c r="D19" s="9" t="s">
        <v>117</v>
      </c>
      <c r="E19" s="13" t="s">
        <v>118</v>
      </c>
      <c r="F19" s="13">
        <v>719.69</v>
      </c>
      <c r="G19" s="13">
        <v>719.69</v>
      </c>
      <c r="H19" s="43">
        <v>2.5</v>
      </c>
      <c r="I19" s="44"/>
      <c r="J19" s="45"/>
      <c r="K19" s="17"/>
    </row>
    <row r="20" ht="30" customHeight="1" spans="1:11">
      <c r="A20" s="13">
        <v>18</v>
      </c>
      <c r="B20" s="13" t="s">
        <v>77</v>
      </c>
      <c r="C20" s="13" t="s">
        <v>119</v>
      </c>
      <c r="D20" s="13" t="s">
        <v>84</v>
      </c>
      <c r="E20" s="30" t="s">
        <v>120</v>
      </c>
      <c r="F20" s="30">
        <v>53144.7</v>
      </c>
      <c r="G20" s="30">
        <v>53144.7</v>
      </c>
      <c r="H20" s="43">
        <v>2.5</v>
      </c>
      <c r="I20" s="44"/>
      <c r="J20" s="45"/>
      <c r="K20" s="17"/>
    </row>
    <row r="21" s="1" customFormat="1" ht="50" customHeight="1" spans="1:11">
      <c r="A21" s="13">
        <v>19</v>
      </c>
      <c r="B21" s="30" t="s">
        <v>84</v>
      </c>
      <c r="C21" s="30" t="s">
        <v>77</v>
      </c>
      <c r="D21" s="30" t="s">
        <v>93</v>
      </c>
      <c r="E21" s="30" t="s">
        <v>121</v>
      </c>
      <c r="F21" s="30">
        <v>38241.8</v>
      </c>
      <c r="G21" s="30">
        <v>38241.8</v>
      </c>
      <c r="H21" s="43">
        <v>2.5</v>
      </c>
      <c r="I21" s="44"/>
      <c r="J21" s="45"/>
      <c r="K21" s="17"/>
    </row>
    <row r="22" ht="30" customHeight="1" spans="1:11">
      <c r="A22" s="13">
        <v>20</v>
      </c>
      <c r="B22" s="13" t="s">
        <v>122</v>
      </c>
      <c r="C22" s="13" t="s">
        <v>84</v>
      </c>
      <c r="D22" s="13" t="s">
        <v>123</v>
      </c>
      <c r="E22" s="30" t="s">
        <v>124</v>
      </c>
      <c r="F22" s="30">
        <v>87240.8</v>
      </c>
      <c r="G22" s="30">
        <v>87240.8</v>
      </c>
      <c r="H22" s="43">
        <v>2.5</v>
      </c>
      <c r="I22" s="44"/>
      <c r="J22" s="45"/>
      <c r="K22" s="17"/>
    </row>
    <row r="23" ht="48" customHeight="1" spans="1:11">
      <c r="A23" s="13">
        <v>21</v>
      </c>
      <c r="B23" s="13" t="s">
        <v>125</v>
      </c>
      <c r="C23" s="13" t="s">
        <v>126</v>
      </c>
      <c r="D23" s="13" t="s">
        <v>127</v>
      </c>
      <c r="E23" s="30" t="s">
        <v>128</v>
      </c>
      <c r="F23" s="30">
        <v>35348.3</v>
      </c>
      <c r="G23" s="30">
        <v>35348.3</v>
      </c>
      <c r="H23" s="43">
        <v>2.5</v>
      </c>
      <c r="I23" s="44"/>
      <c r="J23" s="45"/>
      <c r="K23" s="17"/>
    </row>
    <row r="24" ht="36" customHeight="1" spans="1:11">
      <c r="A24" s="13">
        <v>22</v>
      </c>
      <c r="B24" s="13" t="s">
        <v>129</v>
      </c>
      <c r="C24" s="13" t="s">
        <v>130</v>
      </c>
      <c r="D24" s="13" t="s">
        <v>131</v>
      </c>
      <c r="E24" s="30" t="s">
        <v>132</v>
      </c>
      <c r="F24" s="30">
        <v>18202.9</v>
      </c>
      <c r="G24" s="30">
        <v>18202.9</v>
      </c>
      <c r="H24" s="43">
        <v>2.5</v>
      </c>
      <c r="I24" s="44"/>
      <c r="J24" s="45"/>
      <c r="K24" s="17"/>
    </row>
    <row r="25" ht="30" customHeight="1" spans="1:11">
      <c r="A25" s="13">
        <v>23</v>
      </c>
      <c r="B25" s="13" t="s">
        <v>133</v>
      </c>
      <c r="C25" s="13" t="s">
        <v>134</v>
      </c>
      <c r="D25" s="13" t="s">
        <v>135</v>
      </c>
      <c r="E25" s="30" t="s">
        <v>136</v>
      </c>
      <c r="F25" s="30">
        <v>18195.5</v>
      </c>
      <c r="G25" s="30">
        <v>18195.5</v>
      </c>
      <c r="H25" s="43">
        <v>2.5</v>
      </c>
      <c r="I25" s="44"/>
      <c r="J25" s="45"/>
      <c r="K25" s="17"/>
    </row>
    <row r="26" ht="32" customHeight="1" spans="1:11">
      <c r="A26" s="13">
        <v>24</v>
      </c>
      <c r="B26" s="13" t="s">
        <v>130</v>
      </c>
      <c r="C26" s="13" t="s">
        <v>126</v>
      </c>
      <c r="D26" s="13" t="s">
        <v>127</v>
      </c>
      <c r="E26" s="30" t="s">
        <v>137</v>
      </c>
      <c r="F26" s="30">
        <v>11866.5</v>
      </c>
      <c r="G26" s="30">
        <v>11866.5</v>
      </c>
      <c r="H26" s="43">
        <v>2.5</v>
      </c>
      <c r="I26" s="44"/>
      <c r="J26" s="45"/>
      <c r="K26" s="17"/>
    </row>
    <row r="27" ht="30" customHeight="1" spans="1:11">
      <c r="A27" s="13">
        <v>25</v>
      </c>
      <c r="B27" s="13" t="s">
        <v>135</v>
      </c>
      <c r="C27" s="13" t="s">
        <v>129</v>
      </c>
      <c r="D27" s="13" t="s">
        <v>133</v>
      </c>
      <c r="E27" s="30" t="s">
        <v>138</v>
      </c>
      <c r="F27" s="30">
        <v>4076.4</v>
      </c>
      <c r="G27" s="30">
        <v>4076.4</v>
      </c>
      <c r="H27" s="43">
        <v>2.5</v>
      </c>
      <c r="I27" s="44"/>
      <c r="J27" s="45"/>
      <c r="K27" s="17"/>
    </row>
    <row r="28" ht="30" customHeight="1" spans="1:11">
      <c r="A28" s="13">
        <v>26</v>
      </c>
      <c r="B28" s="13" t="s">
        <v>139</v>
      </c>
      <c r="C28" s="13" t="s">
        <v>129</v>
      </c>
      <c r="D28" s="13" t="s">
        <v>133</v>
      </c>
      <c r="E28" s="30" t="s">
        <v>140</v>
      </c>
      <c r="F28" s="30">
        <v>3975</v>
      </c>
      <c r="G28" s="30">
        <v>3975</v>
      </c>
      <c r="H28" s="43">
        <v>2.5</v>
      </c>
      <c r="I28" s="44"/>
      <c r="J28" s="45"/>
      <c r="K28" s="17"/>
    </row>
    <row r="29" ht="30" customHeight="1" spans="1:11">
      <c r="A29" s="13">
        <v>27</v>
      </c>
      <c r="B29" s="13" t="s">
        <v>141</v>
      </c>
      <c r="C29" s="13" t="s">
        <v>126</v>
      </c>
      <c r="D29" s="13" t="s">
        <v>133</v>
      </c>
      <c r="E29" s="30" t="s">
        <v>142</v>
      </c>
      <c r="F29" s="30">
        <v>8502.6</v>
      </c>
      <c r="G29" s="30">
        <v>8502.6</v>
      </c>
      <c r="H29" s="43">
        <v>2.5</v>
      </c>
      <c r="I29" s="44"/>
      <c r="J29" s="45"/>
      <c r="K29" s="17"/>
    </row>
    <row r="30" ht="39" customHeight="1" spans="1:11">
      <c r="A30" s="13">
        <v>28</v>
      </c>
      <c r="B30" s="13" t="s">
        <v>127</v>
      </c>
      <c r="C30" s="13" t="s">
        <v>143</v>
      </c>
      <c r="D30" s="13" t="s">
        <v>125</v>
      </c>
      <c r="E30" s="30" t="s">
        <v>144</v>
      </c>
      <c r="F30" s="30">
        <v>16745.3</v>
      </c>
      <c r="G30" s="30">
        <v>16745.3</v>
      </c>
      <c r="H30" s="43">
        <v>2.5</v>
      </c>
      <c r="I30" s="44"/>
      <c r="J30" s="45"/>
      <c r="K30" s="17"/>
    </row>
    <row r="31" ht="37" customHeight="1" spans="1:11">
      <c r="A31" s="13">
        <v>29</v>
      </c>
      <c r="B31" s="9" t="s">
        <v>145</v>
      </c>
      <c r="C31" s="9" t="s">
        <v>146</v>
      </c>
      <c r="D31" s="9" t="s">
        <v>130</v>
      </c>
      <c r="E31" s="13" t="s">
        <v>147</v>
      </c>
      <c r="F31" s="13">
        <v>53039.6</v>
      </c>
      <c r="G31" s="13">
        <v>53039.6</v>
      </c>
      <c r="H31" s="43">
        <v>2.5</v>
      </c>
      <c r="I31" s="44"/>
      <c r="J31" s="45"/>
      <c r="K31" s="17"/>
    </row>
    <row r="32" ht="51" customHeight="1" spans="1:11">
      <c r="A32" s="13">
        <v>30</v>
      </c>
      <c r="B32" s="13" t="s">
        <v>148</v>
      </c>
      <c r="C32" s="13" t="s">
        <v>82</v>
      </c>
      <c r="D32" s="13" t="s">
        <v>123</v>
      </c>
      <c r="E32" s="30" t="s">
        <v>149</v>
      </c>
      <c r="F32" s="30">
        <v>79041.6</v>
      </c>
      <c r="G32" s="30">
        <v>79041.6</v>
      </c>
      <c r="H32" s="43">
        <v>2.5</v>
      </c>
      <c r="I32" s="44"/>
      <c r="J32" s="45"/>
      <c r="K32" s="17"/>
    </row>
    <row r="33" ht="30" customHeight="1" spans="1:11">
      <c r="A33" s="13">
        <v>31</v>
      </c>
      <c r="B33" s="13" t="s">
        <v>150</v>
      </c>
      <c r="C33" s="13" t="s">
        <v>148</v>
      </c>
      <c r="D33" s="13" t="s">
        <v>126</v>
      </c>
      <c r="E33" s="30" t="s">
        <v>151</v>
      </c>
      <c r="F33" s="30">
        <v>12494.4</v>
      </c>
      <c r="G33" s="30">
        <v>12494.4</v>
      </c>
      <c r="H33" s="43">
        <v>2.5</v>
      </c>
      <c r="I33" s="44"/>
      <c r="J33" s="45"/>
      <c r="K33" s="17"/>
    </row>
    <row r="34" ht="30" customHeight="1" spans="1:11">
      <c r="A34" s="13">
        <v>32</v>
      </c>
      <c r="B34" s="13" t="s">
        <v>152</v>
      </c>
      <c r="C34" s="13" t="s">
        <v>148</v>
      </c>
      <c r="D34" s="13" t="s">
        <v>126</v>
      </c>
      <c r="E34" s="30" t="s">
        <v>153</v>
      </c>
      <c r="F34" s="30">
        <v>12729.6</v>
      </c>
      <c r="G34" s="30">
        <v>12729.6</v>
      </c>
      <c r="H34" s="43">
        <v>2.5</v>
      </c>
      <c r="I34" s="44"/>
      <c r="J34" s="45"/>
      <c r="K34" s="17"/>
    </row>
    <row r="35" ht="45" customHeight="1" spans="1:11">
      <c r="A35" s="13">
        <v>33</v>
      </c>
      <c r="B35" s="13" t="s">
        <v>154</v>
      </c>
      <c r="C35" s="13" t="s">
        <v>126</v>
      </c>
      <c r="D35" s="13" t="s">
        <v>155</v>
      </c>
      <c r="E35" s="30" t="s">
        <v>156</v>
      </c>
      <c r="F35" s="30">
        <v>16392</v>
      </c>
      <c r="G35" s="30">
        <v>16392</v>
      </c>
      <c r="H35" s="43">
        <v>2.5</v>
      </c>
      <c r="I35" s="44"/>
      <c r="J35" s="45"/>
      <c r="K35" s="17"/>
    </row>
    <row r="36" ht="30" customHeight="1" spans="1:11">
      <c r="A36" s="13">
        <v>34</v>
      </c>
      <c r="B36" s="46" t="s">
        <v>155</v>
      </c>
      <c r="C36" s="46" t="s">
        <v>154</v>
      </c>
      <c r="D36" s="46" t="s">
        <v>82</v>
      </c>
      <c r="E36" s="33" t="s">
        <v>157</v>
      </c>
      <c r="F36" s="30">
        <v>5056.6</v>
      </c>
      <c r="G36" s="30">
        <v>5056.6</v>
      </c>
      <c r="H36" s="43">
        <v>2.5</v>
      </c>
      <c r="I36" s="44"/>
      <c r="J36" s="45"/>
      <c r="K36" s="17"/>
    </row>
    <row r="37" ht="30" customHeight="1" spans="1:11">
      <c r="A37" s="13">
        <v>35</v>
      </c>
      <c r="B37" s="46" t="s">
        <v>158</v>
      </c>
      <c r="C37" s="13" t="s">
        <v>130</v>
      </c>
      <c r="D37" s="13" t="s">
        <v>154</v>
      </c>
      <c r="E37" s="46"/>
      <c r="F37" s="13">
        <v>1800</v>
      </c>
      <c r="G37" s="13">
        <v>1800</v>
      </c>
      <c r="H37" s="47">
        <v>1.5</v>
      </c>
      <c r="I37" s="44"/>
      <c r="J37" s="45"/>
      <c r="K37" s="37"/>
    </row>
    <row r="38" ht="30" customHeight="1" spans="1:11">
      <c r="A38" s="13" t="s">
        <v>8</v>
      </c>
      <c r="B38" s="13"/>
      <c r="C38" s="13"/>
      <c r="D38" s="13"/>
      <c r="E38" s="13"/>
      <c r="F38" s="13"/>
      <c r="G38" s="13"/>
      <c r="H38" s="43"/>
      <c r="I38" s="44"/>
      <c r="J38" s="45">
        <f>SUM(J3:J37)</f>
        <v>0</v>
      </c>
      <c r="K38" s="37"/>
    </row>
  </sheetData>
  <mergeCells count="2">
    <mergeCell ref="A1:K1"/>
    <mergeCell ref="A38:E38"/>
  </mergeCells>
  <pageMargins left="0.739583333333333" right="0.739583333333333" top="0.739583333333333" bottom="0.739583333333333" header="0.511111111111111" footer="0.511111111111111"/>
  <pageSetup paperSize="9" scale="92" fitToHeight="0" orientation="landscape" horizontalDpi="6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pane ySplit="2" topLeftCell="A3" activePane="bottomLeft" state="frozen"/>
      <selection/>
      <selection pane="bottomLeft" activeCell="O31" sqref="O31"/>
    </sheetView>
  </sheetViews>
  <sheetFormatPr defaultColWidth="9" defaultRowHeight="14.25"/>
  <cols>
    <col min="1" max="1" width="9" style="1"/>
    <col min="2" max="2" width="15.0833333333333" style="1" customWidth="1"/>
    <col min="3" max="3" width="14.7583333333333" style="1" customWidth="1"/>
    <col min="4" max="4" width="11.2583333333333" style="1" customWidth="1"/>
    <col min="5" max="5" width="30.7583333333333" style="1" customWidth="1"/>
    <col min="6" max="6" width="10.8333333333333" style="1" customWidth="1"/>
    <col min="7" max="9" width="14.7583333333333" style="1" customWidth="1"/>
    <col min="10" max="10" width="14.7583333333333" style="2" customWidth="1"/>
    <col min="11" max="11" width="13" style="1" customWidth="1"/>
    <col min="12" max="16384" width="9" style="1"/>
  </cols>
  <sheetData>
    <row r="1" ht="44.15" customHeight="1" spans="1:11">
      <c r="A1" s="3" t="s">
        <v>159</v>
      </c>
      <c r="B1" s="3"/>
      <c r="C1" s="3"/>
      <c r="D1" s="3"/>
      <c r="E1" s="3"/>
      <c r="F1" s="3"/>
      <c r="G1" s="3"/>
      <c r="H1" s="3"/>
      <c r="I1" s="3"/>
      <c r="J1" s="4"/>
      <c r="K1" s="3"/>
    </row>
    <row r="2" ht="40" customHeight="1" spans="1:11">
      <c r="A2" s="5" t="s">
        <v>1</v>
      </c>
      <c r="B2" s="5" t="s">
        <v>69</v>
      </c>
      <c r="C2" s="5" t="s">
        <v>70</v>
      </c>
      <c r="D2" s="5" t="s">
        <v>71</v>
      </c>
      <c r="E2" s="5" t="s">
        <v>72</v>
      </c>
      <c r="F2" s="5" t="s">
        <v>73</v>
      </c>
      <c r="G2" s="5" t="s">
        <v>74</v>
      </c>
      <c r="H2" s="6" t="s">
        <v>12</v>
      </c>
      <c r="I2" s="7" t="s">
        <v>13</v>
      </c>
      <c r="J2" s="7" t="s">
        <v>75</v>
      </c>
      <c r="K2" s="5" t="s">
        <v>4</v>
      </c>
    </row>
    <row r="3" ht="45" customHeight="1" spans="1:11">
      <c r="A3" s="8">
        <v>1</v>
      </c>
      <c r="B3" s="9" t="s">
        <v>160</v>
      </c>
      <c r="C3" s="10" t="s">
        <v>79</v>
      </c>
      <c r="D3" s="11"/>
      <c r="E3" s="12"/>
      <c r="F3" s="13">
        <v>129056</v>
      </c>
      <c r="G3" s="13">
        <v>129056</v>
      </c>
      <c r="H3" s="14">
        <v>2.5</v>
      </c>
      <c r="I3" s="15"/>
      <c r="J3" s="16"/>
      <c r="K3" s="17"/>
    </row>
    <row r="4" ht="30" customHeight="1" spans="1:11">
      <c r="A4" s="8">
        <v>2</v>
      </c>
      <c r="B4" s="9" t="s">
        <v>161</v>
      </c>
      <c r="C4" s="18" t="s">
        <v>79</v>
      </c>
      <c r="D4" s="19"/>
      <c r="E4" s="20"/>
      <c r="F4" s="13">
        <v>194514.82</v>
      </c>
      <c r="G4" s="13">
        <v>194514.82</v>
      </c>
      <c r="H4" s="14">
        <v>1.69</v>
      </c>
      <c r="I4" s="15"/>
      <c r="J4" s="16"/>
      <c r="K4" s="17"/>
    </row>
    <row r="5" ht="30" customHeight="1" spans="1:11">
      <c r="A5" s="8">
        <v>3</v>
      </c>
      <c r="B5" s="9" t="s">
        <v>162</v>
      </c>
      <c r="C5" s="21"/>
      <c r="D5" s="22"/>
      <c r="E5" s="23"/>
      <c r="F5" s="13">
        <v>33978.3</v>
      </c>
      <c r="G5" s="13">
        <v>33978.3</v>
      </c>
      <c r="H5" s="14">
        <v>1.69</v>
      </c>
      <c r="I5" s="15"/>
      <c r="J5" s="16"/>
      <c r="K5" s="17"/>
    </row>
    <row r="6" ht="30" customHeight="1" spans="1:11">
      <c r="A6" s="8">
        <v>4</v>
      </c>
      <c r="B6" s="9" t="s">
        <v>163</v>
      </c>
      <c r="C6" s="24"/>
      <c r="D6" s="25"/>
      <c r="E6" s="26"/>
      <c r="F6" s="13">
        <v>67942.33</v>
      </c>
      <c r="G6" s="13">
        <v>67942.33</v>
      </c>
      <c r="H6" s="14">
        <v>1.69</v>
      </c>
      <c r="I6" s="15"/>
      <c r="J6" s="16"/>
      <c r="K6" s="17"/>
    </row>
    <row r="7" ht="74" customHeight="1" spans="1:11">
      <c r="A7" s="8">
        <v>5</v>
      </c>
      <c r="B7" s="9" t="s">
        <v>164</v>
      </c>
      <c r="C7" s="27" t="s">
        <v>165</v>
      </c>
      <c r="D7" s="28"/>
      <c r="E7" s="29"/>
      <c r="F7" s="13">
        <v>168343</v>
      </c>
      <c r="G7" s="13">
        <v>168343</v>
      </c>
      <c r="H7" s="14">
        <v>1.5</v>
      </c>
      <c r="I7" s="15"/>
      <c r="J7" s="16"/>
      <c r="K7" s="17"/>
    </row>
    <row r="8" ht="34" customHeight="1" spans="1:11">
      <c r="A8" s="8">
        <v>6</v>
      </c>
      <c r="B8" s="9" t="s">
        <v>166</v>
      </c>
      <c r="C8" s="9" t="s">
        <v>167</v>
      </c>
      <c r="D8" s="9" t="s">
        <v>168</v>
      </c>
      <c r="E8" s="30" t="s">
        <v>169</v>
      </c>
      <c r="F8" s="30">
        <v>13300</v>
      </c>
      <c r="G8" s="30">
        <v>13300</v>
      </c>
      <c r="H8" s="31">
        <v>2.5</v>
      </c>
      <c r="I8" s="32"/>
      <c r="J8" s="16"/>
      <c r="K8" s="17"/>
    </row>
    <row r="9" ht="34" customHeight="1" spans="1:11">
      <c r="A9" s="8">
        <v>7</v>
      </c>
      <c r="B9" s="9" t="s">
        <v>167</v>
      </c>
      <c r="C9" s="9" t="s">
        <v>77</v>
      </c>
      <c r="D9" s="9" t="s">
        <v>94</v>
      </c>
      <c r="E9" s="30" t="s">
        <v>170</v>
      </c>
      <c r="F9" s="30">
        <v>19959.5</v>
      </c>
      <c r="G9" s="30">
        <v>19959.5</v>
      </c>
      <c r="H9" s="31">
        <v>2.5</v>
      </c>
      <c r="I9" s="32"/>
      <c r="J9" s="16"/>
      <c r="K9" s="17"/>
    </row>
    <row r="10" ht="48" customHeight="1" spans="1:11">
      <c r="A10" s="8">
        <v>8</v>
      </c>
      <c r="B10" s="9" t="s">
        <v>171</v>
      </c>
      <c r="C10" s="9" t="s">
        <v>172</v>
      </c>
      <c r="D10" s="9" t="s">
        <v>148</v>
      </c>
      <c r="E10" s="13" t="s">
        <v>173</v>
      </c>
      <c r="F10" s="30">
        <v>37012.5</v>
      </c>
      <c r="G10" s="30">
        <v>37012.5</v>
      </c>
      <c r="H10" s="31">
        <v>2.5</v>
      </c>
      <c r="I10" s="32"/>
      <c r="J10" s="16"/>
      <c r="K10" s="17"/>
    </row>
    <row r="11" ht="34" customHeight="1" spans="1:11">
      <c r="A11" s="8">
        <v>9</v>
      </c>
      <c r="B11" s="9" t="s">
        <v>126</v>
      </c>
      <c r="C11" s="9" t="s">
        <v>123</v>
      </c>
      <c r="D11" s="9" t="s">
        <v>174</v>
      </c>
      <c r="E11" s="13" t="s">
        <v>175</v>
      </c>
      <c r="F11" s="30">
        <v>11121</v>
      </c>
      <c r="G11" s="30">
        <v>11121</v>
      </c>
      <c r="H11" s="31">
        <v>2.5</v>
      </c>
      <c r="I11" s="32"/>
      <c r="J11" s="16"/>
      <c r="K11" s="17"/>
    </row>
    <row r="12" ht="34" customHeight="1" spans="1:11">
      <c r="A12" s="8">
        <v>10</v>
      </c>
      <c r="B12" s="9" t="s">
        <v>176</v>
      </c>
      <c r="C12" s="9" t="s">
        <v>123</v>
      </c>
      <c r="D12" s="9" t="s">
        <v>168</v>
      </c>
      <c r="E12" s="13" t="s">
        <v>177</v>
      </c>
      <c r="F12" s="30">
        <v>24637.6</v>
      </c>
      <c r="G12" s="30">
        <v>24637.6</v>
      </c>
      <c r="H12" s="31">
        <v>2.5</v>
      </c>
      <c r="I12" s="32"/>
      <c r="J12" s="16"/>
      <c r="K12" s="17"/>
    </row>
    <row r="13" ht="34" customHeight="1" spans="1:11">
      <c r="A13" s="8">
        <v>11</v>
      </c>
      <c r="B13" s="9" t="s">
        <v>148</v>
      </c>
      <c r="C13" s="9" t="s">
        <v>123</v>
      </c>
      <c r="D13" s="9" t="s">
        <v>168</v>
      </c>
      <c r="E13" s="13" t="s">
        <v>178</v>
      </c>
      <c r="F13" s="30">
        <v>16262.8</v>
      </c>
      <c r="G13" s="30">
        <v>16262.8</v>
      </c>
      <c r="H13" s="31">
        <v>2.5</v>
      </c>
      <c r="I13" s="32"/>
      <c r="J13" s="16"/>
      <c r="K13" s="17"/>
    </row>
    <row r="14" ht="153" customHeight="1" spans="1:11">
      <c r="A14" s="8">
        <v>12</v>
      </c>
      <c r="B14" s="9" t="s">
        <v>179</v>
      </c>
      <c r="C14" s="9" t="s">
        <v>180</v>
      </c>
      <c r="D14" s="9" t="s">
        <v>181</v>
      </c>
      <c r="E14" s="30" t="s">
        <v>182</v>
      </c>
      <c r="F14" s="30">
        <v>98002.7</v>
      </c>
      <c r="G14" s="30">
        <v>98002.7</v>
      </c>
      <c r="H14" s="31">
        <v>2.5</v>
      </c>
      <c r="I14" s="32"/>
      <c r="J14" s="16"/>
      <c r="K14" s="17"/>
    </row>
    <row r="15" ht="45" customHeight="1" spans="1:11">
      <c r="A15" s="8">
        <v>13</v>
      </c>
      <c r="B15" s="9" t="s">
        <v>183</v>
      </c>
      <c r="C15" s="9" t="s">
        <v>184</v>
      </c>
      <c r="D15" s="9" t="s">
        <v>185</v>
      </c>
      <c r="E15" s="30" t="s">
        <v>186</v>
      </c>
      <c r="F15" s="33">
        <v>13490</v>
      </c>
      <c r="G15" s="33">
        <v>13490</v>
      </c>
      <c r="H15" s="31">
        <v>2.5</v>
      </c>
      <c r="I15" s="32"/>
      <c r="J15" s="16"/>
      <c r="K15" s="17"/>
    </row>
    <row r="16" ht="45" customHeight="1" spans="1:11">
      <c r="A16" s="8">
        <v>14</v>
      </c>
      <c r="B16" s="9" t="s">
        <v>187</v>
      </c>
      <c r="C16" s="9" t="s">
        <v>123</v>
      </c>
      <c r="D16" s="9" t="s">
        <v>188</v>
      </c>
      <c r="E16" s="30" t="s">
        <v>189</v>
      </c>
      <c r="F16" s="30">
        <v>20286.5</v>
      </c>
      <c r="G16" s="30">
        <v>20286.5</v>
      </c>
      <c r="H16" s="31">
        <v>2.5</v>
      </c>
      <c r="I16" s="32"/>
      <c r="J16" s="16"/>
      <c r="K16" s="17"/>
    </row>
    <row r="17" ht="45" customHeight="1" spans="1:11">
      <c r="A17" s="8">
        <v>15</v>
      </c>
      <c r="B17" s="9" t="s">
        <v>185</v>
      </c>
      <c r="C17" s="9" t="s">
        <v>123</v>
      </c>
      <c r="D17" s="9" t="s">
        <v>188</v>
      </c>
      <c r="E17" s="30" t="s">
        <v>190</v>
      </c>
      <c r="F17" s="30">
        <v>22330</v>
      </c>
      <c r="G17" s="30">
        <v>22330</v>
      </c>
      <c r="H17" s="31">
        <v>2.5</v>
      </c>
      <c r="I17" s="32"/>
      <c r="J17" s="16"/>
      <c r="K17" s="17"/>
    </row>
    <row r="18" ht="45" customHeight="1" spans="1:11">
      <c r="A18" s="8">
        <v>16</v>
      </c>
      <c r="B18" s="9" t="s">
        <v>184</v>
      </c>
      <c r="C18" s="9" t="s">
        <v>123</v>
      </c>
      <c r="D18" s="9" t="s">
        <v>191</v>
      </c>
      <c r="E18" s="30" t="s">
        <v>192</v>
      </c>
      <c r="F18" s="30">
        <v>50900.8</v>
      </c>
      <c r="G18" s="30">
        <v>50900.8</v>
      </c>
      <c r="H18" s="31">
        <v>2.5</v>
      </c>
      <c r="I18" s="32"/>
      <c r="J18" s="16"/>
      <c r="K18" s="17"/>
    </row>
    <row r="19" ht="45" customHeight="1" spans="1:11">
      <c r="A19" s="8">
        <v>17</v>
      </c>
      <c r="B19" s="9" t="s">
        <v>193</v>
      </c>
      <c r="C19" s="9" t="s">
        <v>194</v>
      </c>
      <c r="D19" s="9" t="s">
        <v>166</v>
      </c>
      <c r="E19" s="30" t="s">
        <v>195</v>
      </c>
      <c r="F19" s="30">
        <v>13068</v>
      </c>
      <c r="G19" s="30">
        <v>13068</v>
      </c>
      <c r="H19" s="31">
        <v>2.5</v>
      </c>
      <c r="I19" s="32"/>
      <c r="J19" s="16"/>
      <c r="K19" s="17"/>
    </row>
    <row r="20" ht="45" customHeight="1" spans="1:11">
      <c r="A20" s="8">
        <v>18</v>
      </c>
      <c r="B20" s="9" t="s">
        <v>196</v>
      </c>
      <c r="C20" s="9" t="s">
        <v>194</v>
      </c>
      <c r="D20" s="9" t="s">
        <v>166</v>
      </c>
      <c r="E20" s="30" t="s">
        <v>197</v>
      </c>
      <c r="F20" s="30">
        <v>11695.2</v>
      </c>
      <c r="G20" s="30">
        <v>11695.2</v>
      </c>
      <c r="H20" s="31">
        <v>2.5</v>
      </c>
      <c r="I20" s="32"/>
      <c r="J20" s="16"/>
      <c r="K20" s="17"/>
    </row>
    <row r="21" ht="69" customHeight="1" spans="1:11">
      <c r="A21" s="8">
        <v>19</v>
      </c>
      <c r="B21" s="9" t="s">
        <v>94</v>
      </c>
      <c r="C21" s="9" t="s">
        <v>123</v>
      </c>
      <c r="D21" s="9" t="s">
        <v>198</v>
      </c>
      <c r="E21" s="30" t="s">
        <v>199</v>
      </c>
      <c r="F21" s="30">
        <v>60706.7</v>
      </c>
      <c r="G21" s="30">
        <v>60706.7</v>
      </c>
      <c r="H21" s="31">
        <v>2.5</v>
      </c>
      <c r="I21" s="32"/>
      <c r="J21" s="16"/>
      <c r="K21" s="17"/>
    </row>
    <row r="22" ht="59" customHeight="1" spans="1:11">
      <c r="A22" s="8">
        <v>20</v>
      </c>
      <c r="B22" s="9" t="s">
        <v>181</v>
      </c>
      <c r="C22" s="9" t="s">
        <v>167</v>
      </c>
      <c r="D22" s="9" t="s">
        <v>200</v>
      </c>
      <c r="E22" s="30" t="s">
        <v>201</v>
      </c>
      <c r="F22" s="30">
        <v>17473.5</v>
      </c>
      <c r="G22" s="30">
        <v>17473.5</v>
      </c>
      <c r="H22" s="31">
        <v>2.5</v>
      </c>
      <c r="I22" s="32"/>
      <c r="J22" s="16"/>
      <c r="K22" s="17"/>
    </row>
    <row r="23" ht="59" customHeight="1" spans="1:11">
      <c r="A23" s="8">
        <v>21</v>
      </c>
      <c r="B23" s="9" t="s">
        <v>202</v>
      </c>
      <c r="C23" s="9" t="s">
        <v>167</v>
      </c>
      <c r="D23" s="9" t="s">
        <v>196</v>
      </c>
      <c r="E23" s="30" t="s">
        <v>203</v>
      </c>
      <c r="F23" s="30">
        <v>18893</v>
      </c>
      <c r="G23" s="30">
        <v>18893</v>
      </c>
      <c r="H23" s="31">
        <v>2.5</v>
      </c>
      <c r="I23" s="32"/>
      <c r="J23" s="16"/>
      <c r="K23" s="17"/>
    </row>
    <row r="24" ht="59" customHeight="1" spans="1:11">
      <c r="A24" s="8">
        <v>22</v>
      </c>
      <c r="B24" s="9" t="s">
        <v>204</v>
      </c>
      <c r="C24" s="9" t="s">
        <v>94</v>
      </c>
      <c r="D24" s="9" t="s">
        <v>166</v>
      </c>
      <c r="E24" s="34" t="s">
        <v>205</v>
      </c>
      <c r="F24" s="30">
        <v>9119</v>
      </c>
      <c r="G24" s="30">
        <v>9119</v>
      </c>
      <c r="H24" s="31">
        <v>2.5</v>
      </c>
      <c r="I24" s="32"/>
      <c r="J24" s="16"/>
      <c r="K24" s="17"/>
    </row>
    <row r="25" ht="59" customHeight="1" spans="1:11">
      <c r="A25" s="8">
        <v>23</v>
      </c>
      <c r="B25" s="9" t="s">
        <v>206</v>
      </c>
      <c r="C25" s="9" t="s">
        <v>194</v>
      </c>
      <c r="D25" s="9" t="s">
        <v>202</v>
      </c>
      <c r="E25" s="30" t="s">
        <v>207</v>
      </c>
      <c r="F25" s="30">
        <v>5973.2</v>
      </c>
      <c r="G25" s="30">
        <v>5973.2</v>
      </c>
      <c r="H25" s="31">
        <v>2.5</v>
      </c>
      <c r="I25" s="32"/>
      <c r="J25" s="16"/>
      <c r="K25" s="17"/>
    </row>
    <row r="26" ht="59" customHeight="1" spans="1:11">
      <c r="A26" s="8">
        <v>24</v>
      </c>
      <c r="B26" s="9" t="s">
        <v>208</v>
      </c>
      <c r="C26" s="9" t="s">
        <v>187</v>
      </c>
      <c r="D26" s="9" t="s">
        <v>209</v>
      </c>
      <c r="E26" s="30" t="s">
        <v>210</v>
      </c>
      <c r="F26" s="30">
        <v>13003.1</v>
      </c>
      <c r="G26" s="30">
        <v>13003.1</v>
      </c>
      <c r="H26" s="31">
        <v>2.5</v>
      </c>
      <c r="I26" s="32"/>
      <c r="J26" s="16"/>
      <c r="K26" s="17"/>
    </row>
    <row r="27" ht="59" customHeight="1" spans="1:11">
      <c r="A27" s="8">
        <v>25</v>
      </c>
      <c r="B27" s="9" t="s">
        <v>194</v>
      </c>
      <c r="C27" s="9" t="s">
        <v>123</v>
      </c>
      <c r="D27" s="9" t="s">
        <v>168</v>
      </c>
      <c r="E27" s="30" t="s">
        <v>211</v>
      </c>
      <c r="F27" s="30">
        <v>63629.5</v>
      </c>
      <c r="G27" s="30">
        <v>63629.5</v>
      </c>
      <c r="H27" s="31">
        <v>2.5</v>
      </c>
      <c r="I27" s="32"/>
      <c r="J27" s="16"/>
      <c r="K27" s="17"/>
    </row>
    <row r="28" ht="39" customHeight="1" spans="1:11">
      <c r="A28" s="8">
        <v>26</v>
      </c>
      <c r="B28" s="9" t="s">
        <v>212</v>
      </c>
      <c r="C28" s="9" t="s">
        <v>123</v>
      </c>
      <c r="D28" s="9" t="s">
        <v>179</v>
      </c>
      <c r="E28" s="9" t="s">
        <v>213</v>
      </c>
      <c r="F28" s="30">
        <v>4004</v>
      </c>
      <c r="G28" s="35">
        <v>0</v>
      </c>
      <c r="H28" s="31">
        <v>2.5</v>
      </c>
      <c r="I28" s="32"/>
      <c r="J28" s="16"/>
      <c r="K28" s="17"/>
    </row>
    <row r="29" ht="52" customHeight="1" spans="1:11">
      <c r="A29" s="8">
        <v>27</v>
      </c>
      <c r="B29" s="9" t="s">
        <v>172</v>
      </c>
      <c r="C29" s="9" t="s">
        <v>123</v>
      </c>
      <c r="D29" s="9" t="s">
        <v>214</v>
      </c>
      <c r="E29" s="9" t="s">
        <v>215</v>
      </c>
      <c r="F29" s="30">
        <v>6378.5</v>
      </c>
      <c r="G29" s="30">
        <v>6378.5</v>
      </c>
      <c r="H29" s="31">
        <v>2.5</v>
      </c>
      <c r="I29" s="32"/>
      <c r="J29" s="16"/>
      <c r="K29" s="17"/>
    </row>
    <row r="30" ht="37" customHeight="1" spans="1:11">
      <c r="A30" s="8">
        <v>28</v>
      </c>
      <c r="B30" s="9" t="s">
        <v>216</v>
      </c>
      <c r="C30" s="9" t="s">
        <v>171</v>
      </c>
      <c r="D30" s="9" t="s">
        <v>123</v>
      </c>
      <c r="E30" s="9" t="s">
        <v>217</v>
      </c>
      <c r="F30" s="13">
        <v>5225</v>
      </c>
      <c r="G30" s="13">
        <v>5225</v>
      </c>
      <c r="H30" s="31">
        <v>2.5</v>
      </c>
      <c r="I30" s="32"/>
      <c r="J30" s="16"/>
      <c r="K30" s="17"/>
    </row>
    <row r="31" ht="81" customHeight="1" spans="1:11">
      <c r="A31" s="36">
        <v>29</v>
      </c>
      <c r="B31" s="9" t="s">
        <v>218</v>
      </c>
      <c r="C31" s="27" t="s">
        <v>219</v>
      </c>
      <c r="D31" s="28"/>
      <c r="E31" s="29"/>
      <c r="F31" s="13">
        <v>84005</v>
      </c>
      <c r="G31" s="13">
        <v>84005</v>
      </c>
      <c r="H31" s="31">
        <v>2.5</v>
      </c>
      <c r="I31" s="32"/>
      <c r="J31" s="16"/>
      <c r="K31" s="17"/>
    </row>
    <row r="32" ht="37" customHeight="1" spans="1:11">
      <c r="A32" s="36">
        <v>30</v>
      </c>
      <c r="B32" s="8" t="s">
        <v>220</v>
      </c>
      <c r="C32" s="10"/>
      <c r="D32" s="11"/>
      <c r="E32" s="12"/>
      <c r="F32" s="8">
        <v>19600</v>
      </c>
      <c r="G32" s="8">
        <v>19600</v>
      </c>
      <c r="H32" s="14">
        <v>1.5</v>
      </c>
      <c r="I32" s="15"/>
      <c r="J32" s="16"/>
      <c r="K32" s="37"/>
    </row>
    <row r="33" ht="37" customHeight="1" spans="1:11">
      <c r="A33" s="38" t="s">
        <v>8</v>
      </c>
      <c r="B33" s="38"/>
      <c r="C33" s="38"/>
      <c r="D33" s="38"/>
      <c r="E33" s="38"/>
      <c r="F33" s="38"/>
      <c r="G33" s="38"/>
      <c r="H33" s="39"/>
      <c r="I33" s="40"/>
      <c r="J33" s="41">
        <f>SUM(J3:J32)</f>
        <v>0</v>
      </c>
      <c r="K33" s="42"/>
    </row>
  </sheetData>
  <mergeCells count="7">
    <mergeCell ref="A1:K1"/>
    <mergeCell ref="C3:E3"/>
    <mergeCell ref="C7:E7"/>
    <mergeCell ref="C31:E31"/>
    <mergeCell ref="C32:E32"/>
    <mergeCell ref="A33:E33"/>
    <mergeCell ref="C4:E6"/>
  </mergeCells>
  <pageMargins left="0.739583333333333" right="0.739583333333333" top="0.739583333333333" bottom="0.739583333333333" header="0.510416666666667" footer="0.510416666666667"/>
  <pageSetup paperSize="9" scale="80"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汇总表</vt:lpstr>
      <vt:lpstr>沿江复绿</vt:lpstr>
      <vt:lpstr>G346以南</vt:lpstr>
      <vt:lpstr>G346以北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莫若</cp:lastModifiedBy>
  <dcterms:created xsi:type="dcterms:W3CDTF">2023-09-14T06:28:00Z</dcterms:created>
  <dcterms:modified xsi:type="dcterms:W3CDTF">2026-05-28T02:33:49Z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F1BA937E1A3648E9A774147DED67B561_13</vt:lpwstr>
  </property>
  <property fmtid="{D5CDD505-2E9C-101B-9397-08002B2CF9AE}" pid="3" name="KSOProductBuildVer">
    <vt:lpwstr>2052-12.1.0.26375</vt:lpwstr>
  </property>
  <property fmtid="{D5CDD505-2E9C-101B-9397-08002B2CF9AE}" pid="4" name="CalculationRule">
    <vt:i4>0</vt:i4>
  </property>
  <property fmtid="{D5CDD505-2E9C-101B-9397-08002B2CF9AE}" pid="5" name="KSOReadingLayout">
    <vt:bool>true</vt:bool>
  </property>
</Properties>
</file>